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provbz-my.sharepoint.com/personal/pb32705_prov_bz/Documents/GARE/004_2020 Nuovo edificio Termeno/2.Doc gara/Portale/"/>
    </mc:Choice>
  </mc:AlternateContent>
  <xr:revisionPtr revIDLastSave="0" documentId="10_ncr:8000_{FC3DD80F-708F-4F34-ADAA-E442B16133FD}" xr6:coauthVersionLast="45" xr6:coauthVersionMax="45" xr10:uidLastSave="{00000000-0000-0000-0000-000000000000}"/>
  <workbookProtection workbookPassword="F303" lockStructure="1"/>
  <bookViews>
    <workbookView xWindow="-120" yWindow="-16320" windowWidth="29040" windowHeight="15990" xr2:uid="{00000000-000D-0000-FFFF-FFFF00000000}"/>
  </bookViews>
  <sheets>
    <sheet name="OFFERTA" sheetId="6" r:id="rId1"/>
    <sheet name="A Misura" sheetId="1" r:id="rId2"/>
    <sheet name="A Corpo" sheetId="3" r:id="rId3"/>
    <sheet name="Oneri sicurezza" sheetId="8" r:id="rId4"/>
    <sheet name="Comuni" sheetId="4" state="hidden" r:id="rId5"/>
  </sheets>
  <definedNames>
    <definedName name="_xlnm._FilterDatabase" localSheetId="3" hidden="1">'Oneri sicurezza'!$A$14:$M$99</definedName>
    <definedName name="codice">#REF!</definedName>
    <definedName name="Comuni">Comuni!$A$2:$A$118</definedName>
    <definedName name="dislocazione">Comuni!$F$4:$F$9</definedName>
    <definedName name="Gemeinden">Comuni!$B$2:$B$118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8" i="8" l="1"/>
  <c r="H112" i="8"/>
  <c r="H111" i="8"/>
  <c r="H110" i="8"/>
  <c r="H109" i="8"/>
  <c r="H107" i="8"/>
  <c r="H106" i="8"/>
  <c r="H105" i="8"/>
  <c r="H104" i="8"/>
  <c r="H103" i="8"/>
  <c r="H102" i="8"/>
  <c r="H707" i="1" l="1"/>
  <c r="I706" i="1"/>
  <c r="H706" i="1"/>
  <c r="I705" i="1"/>
  <c r="H705" i="1"/>
  <c r="I704" i="1"/>
  <c r="H704" i="1"/>
  <c r="H703" i="1"/>
  <c r="I702" i="1"/>
  <c r="H702" i="1"/>
  <c r="I701" i="1"/>
  <c r="H701" i="1"/>
  <c r="H700" i="1"/>
  <c r="H699" i="1"/>
  <c r="H698" i="1"/>
  <c r="I697" i="1"/>
  <c r="H697" i="1"/>
  <c r="H696" i="1"/>
  <c r="H695" i="1"/>
  <c r="H694" i="1"/>
  <c r="H693" i="1"/>
  <c r="H692" i="1"/>
  <c r="H691" i="1"/>
  <c r="H690" i="1"/>
  <c r="H689" i="1"/>
  <c r="I688" i="1"/>
  <c r="H688" i="1"/>
  <c r="I687" i="1"/>
  <c r="H687" i="1"/>
  <c r="H686" i="1"/>
  <c r="H685" i="1"/>
  <c r="I684" i="1"/>
  <c r="H684" i="1"/>
  <c r="H683" i="1"/>
  <c r="H682" i="1"/>
  <c r="H681" i="1"/>
  <c r="H680" i="1"/>
  <c r="H679" i="1"/>
  <c r="I678" i="1"/>
  <c r="H678" i="1"/>
  <c r="I677" i="1"/>
  <c r="H677" i="1"/>
  <c r="H676" i="1"/>
  <c r="H675" i="1"/>
  <c r="H674" i="1"/>
  <c r="H673" i="1"/>
  <c r="H672" i="1"/>
  <c r="H671" i="1"/>
  <c r="H670" i="1"/>
  <c r="H669" i="1"/>
  <c r="I668" i="1"/>
  <c r="H668" i="1"/>
  <c r="I667" i="1"/>
  <c r="H667" i="1"/>
  <c r="I666" i="1"/>
  <c r="H666" i="1"/>
  <c r="H665" i="1"/>
  <c r="I664" i="1"/>
  <c r="H664" i="1"/>
  <c r="I663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I645" i="1"/>
  <c r="H645" i="1"/>
  <c r="I644" i="1"/>
  <c r="H644" i="1"/>
  <c r="I643" i="1"/>
  <c r="H643" i="1"/>
  <c r="H642" i="1"/>
  <c r="H641" i="1"/>
  <c r="H640" i="1"/>
  <c r="H639" i="1"/>
  <c r="I638" i="1"/>
  <c r="H638" i="1"/>
  <c r="H637" i="1"/>
  <c r="H636" i="1"/>
  <c r="I635" i="1"/>
  <c r="H635" i="1"/>
  <c r="H634" i="1"/>
  <c r="H633" i="1"/>
  <c r="I632" i="1"/>
  <c r="H632" i="1"/>
  <c r="H631" i="1"/>
  <c r="H630" i="1"/>
  <c r="I629" i="1"/>
  <c r="H629" i="1"/>
  <c r="I628" i="1"/>
  <c r="H628" i="1"/>
  <c r="I627" i="1"/>
  <c r="H627" i="1"/>
  <c r="I626" i="1"/>
  <c r="H626" i="1"/>
  <c r="H625" i="1"/>
  <c r="H624" i="1"/>
  <c r="H623" i="1"/>
  <c r="I622" i="1"/>
  <c r="H622" i="1"/>
  <c r="I621" i="1"/>
  <c r="H621" i="1"/>
  <c r="H620" i="1"/>
  <c r="I619" i="1"/>
  <c r="H619" i="1"/>
  <c r="I618" i="1"/>
  <c r="H618" i="1"/>
  <c r="H617" i="1"/>
  <c r="H616" i="1"/>
  <c r="I615" i="1"/>
  <c r="H615" i="1"/>
  <c r="H614" i="1"/>
  <c r="I613" i="1"/>
  <c r="H613" i="1"/>
  <c r="I612" i="1"/>
  <c r="H612" i="1"/>
  <c r="I611" i="1"/>
  <c r="H611" i="1"/>
  <c r="H610" i="1"/>
  <c r="I609" i="1"/>
  <c r="H609" i="1"/>
  <c r="I608" i="1"/>
  <c r="H608" i="1"/>
  <c r="I607" i="1"/>
  <c r="H607" i="1"/>
  <c r="H606" i="1"/>
  <c r="I605" i="1"/>
  <c r="H605" i="1"/>
  <c r="H604" i="1"/>
  <c r="I603" i="1"/>
  <c r="H603" i="1"/>
  <c r="H602" i="1"/>
  <c r="I601" i="1"/>
  <c r="H601" i="1"/>
  <c r="I600" i="1"/>
  <c r="H600" i="1"/>
  <c r="I599" i="1"/>
  <c r="H599" i="1"/>
  <c r="H598" i="1"/>
  <c r="H597" i="1"/>
  <c r="H596" i="1"/>
  <c r="H595" i="1"/>
  <c r="H594" i="1"/>
  <c r="H593" i="1"/>
  <c r="I592" i="1"/>
  <c r="H592" i="1"/>
  <c r="I591" i="1"/>
  <c r="H591" i="1"/>
  <c r="H590" i="1"/>
  <c r="I589" i="1"/>
  <c r="H589" i="1"/>
  <c r="H588" i="1"/>
  <c r="H587" i="1"/>
  <c r="H586" i="1"/>
  <c r="I585" i="1"/>
  <c r="H585" i="1"/>
  <c r="H584" i="1"/>
  <c r="H583" i="1"/>
  <c r="H582" i="1"/>
  <c r="I581" i="1"/>
  <c r="H581" i="1"/>
  <c r="I580" i="1"/>
  <c r="H580" i="1"/>
  <c r="H579" i="1"/>
  <c r="H578" i="1"/>
  <c r="H577" i="1"/>
  <c r="H576" i="1"/>
  <c r="I575" i="1"/>
  <c r="H575" i="1"/>
  <c r="H574" i="1"/>
  <c r="H573" i="1"/>
  <c r="H572" i="1"/>
  <c r="H571" i="1"/>
  <c r="H570" i="1"/>
  <c r="H569" i="1"/>
  <c r="I568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I553" i="1"/>
  <c r="H553" i="1"/>
  <c r="I552" i="1"/>
  <c r="H552" i="1"/>
  <c r="H551" i="1"/>
  <c r="H550" i="1"/>
  <c r="I549" i="1"/>
  <c r="H549" i="1"/>
  <c r="I548" i="1"/>
  <c r="H548" i="1"/>
  <c r="H547" i="1"/>
  <c r="H546" i="1"/>
  <c r="H545" i="1"/>
  <c r="I544" i="1"/>
  <c r="H544" i="1"/>
  <c r="H543" i="1"/>
  <c r="H542" i="1"/>
  <c r="H541" i="1"/>
  <c r="H540" i="1"/>
  <c r="I539" i="1"/>
  <c r="H539" i="1"/>
  <c r="I538" i="1"/>
  <c r="H538" i="1"/>
  <c r="H537" i="1"/>
  <c r="I536" i="1"/>
  <c r="H536" i="1"/>
  <c r="H535" i="1"/>
  <c r="I534" i="1"/>
  <c r="H534" i="1"/>
  <c r="I533" i="1"/>
  <c r="H533" i="1"/>
  <c r="H532" i="1"/>
  <c r="I531" i="1"/>
  <c r="H531" i="1"/>
  <c r="I530" i="1"/>
  <c r="H530" i="1"/>
  <c r="I529" i="1"/>
  <c r="H529" i="1"/>
  <c r="I528" i="1"/>
  <c r="H528" i="1"/>
  <c r="H527" i="1"/>
  <c r="H526" i="1"/>
  <c r="H525" i="1"/>
  <c r="H524" i="1"/>
  <c r="I523" i="1"/>
  <c r="H523" i="1"/>
  <c r="I522" i="1"/>
  <c r="H522" i="1"/>
  <c r="I521" i="1"/>
  <c r="H521" i="1"/>
  <c r="H520" i="1"/>
  <c r="I519" i="1"/>
  <c r="H519" i="1"/>
  <c r="H518" i="1"/>
  <c r="H517" i="1"/>
  <c r="H516" i="1"/>
  <c r="H515" i="1"/>
  <c r="H514" i="1"/>
  <c r="H513" i="1"/>
  <c r="I512" i="1"/>
  <c r="H512" i="1"/>
  <c r="H511" i="1"/>
  <c r="H510" i="1"/>
  <c r="H509" i="1"/>
  <c r="I508" i="1"/>
  <c r="H508" i="1"/>
  <c r="I507" i="1"/>
  <c r="H507" i="1"/>
  <c r="I506" i="1"/>
  <c r="H506" i="1"/>
  <c r="H505" i="1"/>
  <c r="I504" i="1"/>
  <c r="H504" i="1"/>
  <c r="I503" i="1"/>
  <c r="H503" i="1"/>
  <c r="H502" i="1"/>
  <c r="H501" i="1"/>
  <c r="H500" i="1"/>
  <c r="I499" i="1"/>
  <c r="H499" i="1"/>
  <c r="H498" i="1"/>
  <c r="I497" i="1"/>
  <c r="H497" i="1"/>
  <c r="I496" i="1"/>
  <c r="H496" i="1"/>
  <c r="H495" i="1"/>
  <c r="I494" i="1"/>
  <c r="H494" i="1"/>
  <c r="I493" i="1"/>
  <c r="H493" i="1"/>
  <c r="H492" i="1"/>
  <c r="I491" i="1"/>
  <c r="H491" i="1"/>
  <c r="I490" i="1"/>
  <c r="H490" i="1"/>
  <c r="I489" i="1"/>
  <c r="H489" i="1"/>
  <c r="H488" i="1"/>
  <c r="I487" i="1"/>
  <c r="H487" i="1"/>
  <c r="H486" i="1"/>
  <c r="I485" i="1"/>
  <c r="H485" i="1"/>
  <c r="H484" i="1"/>
  <c r="I483" i="1"/>
  <c r="H483" i="1"/>
  <c r="H482" i="1"/>
  <c r="H481" i="1"/>
  <c r="I480" i="1"/>
  <c r="H480" i="1"/>
  <c r="I479" i="1"/>
  <c r="H479" i="1"/>
  <c r="H478" i="1"/>
  <c r="I477" i="1"/>
  <c r="H477" i="1"/>
  <c r="H476" i="1"/>
  <c r="I475" i="1"/>
  <c r="H475" i="1"/>
  <c r="H474" i="1"/>
  <c r="I473" i="1"/>
  <c r="H473" i="1"/>
  <c r="H472" i="1"/>
  <c r="I471" i="1"/>
  <c r="H471" i="1"/>
  <c r="H470" i="1"/>
  <c r="H469" i="1"/>
  <c r="H468" i="1"/>
  <c r="I467" i="1"/>
  <c r="H467" i="1"/>
  <c r="H466" i="1"/>
  <c r="I465" i="1"/>
  <c r="H465" i="1"/>
  <c r="I464" i="1"/>
  <c r="H464" i="1"/>
  <c r="H463" i="1"/>
  <c r="I462" i="1"/>
  <c r="H462" i="1"/>
  <c r="I461" i="1"/>
  <c r="H461" i="1"/>
  <c r="I460" i="1"/>
  <c r="H460" i="1"/>
  <c r="H459" i="1"/>
  <c r="H458" i="1"/>
  <c r="I457" i="1"/>
  <c r="H457" i="1"/>
  <c r="H456" i="1"/>
  <c r="I455" i="1"/>
  <c r="H455" i="1"/>
  <c r="H454" i="1"/>
  <c r="I453" i="1"/>
  <c r="H453" i="1"/>
  <c r="I452" i="1"/>
  <c r="H452" i="1"/>
  <c r="I451" i="1"/>
  <c r="H451" i="1"/>
  <c r="H450" i="1"/>
  <c r="I449" i="1"/>
  <c r="H449" i="1"/>
  <c r="I448" i="1"/>
  <c r="H448" i="1"/>
  <c r="H447" i="1"/>
  <c r="H446" i="1"/>
  <c r="H445" i="1"/>
  <c r="H444" i="1"/>
  <c r="I443" i="1"/>
  <c r="H443" i="1"/>
  <c r="I442" i="1"/>
  <c r="H442" i="1"/>
  <c r="I441" i="1"/>
  <c r="H441" i="1"/>
  <c r="I440" i="1"/>
  <c r="H440" i="1"/>
  <c r="H439" i="1"/>
  <c r="I438" i="1"/>
  <c r="H438" i="1"/>
  <c r="I437" i="1"/>
  <c r="H437" i="1"/>
  <c r="H436" i="1"/>
  <c r="I435" i="1"/>
  <c r="H435" i="1"/>
  <c r="H434" i="1"/>
  <c r="I433" i="1"/>
  <c r="H433" i="1"/>
  <c r="H432" i="1"/>
  <c r="I431" i="1"/>
  <c r="H431" i="1"/>
  <c r="I430" i="1"/>
  <c r="H430" i="1"/>
  <c r="H429" i="1"/>
  <c r="I428" i="1"/>
  <c r="H428" i="1"/>
  <c r="I427" i="1"/>
  <c r="H427" i="1"/>
  <c r="H426" i="1"/>
  <c r="I425" i="1"/>
  <c r="H425" i="1"/>
  <c r="H424" i="1"/>
  <c r="H423" i="1"/>
  <c r="H422" i="1"/>
  <c r="I421" i="1"/>
  <c r="H421" i="1"/>
  <c r="I420" i="1"/>
  <c r="H420" i="1"/>
  <c r="I419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I405" i="1"/>
  <c r="H405" i="1"/>
  <c r="H404" i="1"/>
  <c r="H403" i="1"/>
  <c r="H402" i="1"/>
  <c r="I401" i="1"/>
  <c r="H401" i="1"/>
  <c r="H400" i="1"/>
  <c r="I399" i="1"/>
  <c r="H399" i="1"/>
  <c r="H398" i="1"/>
  <c r="I397" i="1"/>
  <c r="H397" i="1"/>
  <c r="H396" i="1"/>
  <c r="H395" i="1"/>
  <c r="I394" i="1"/>
  <c r="H394" i="1"/>
  <c r="I393" i="1"/>
  <c r="H393" i="1"/>
  <c r="H392" i="1"/>
  <c r="H391" i="1"/>
  <c r="I390" i="1"/>
  <c r="H390" i="1"/>
  <c r="H389" i="1"/>
  <c r="H388" i="1"/>
  <c r="H387" i="1"/>
  <c r="H386" i="1"/>
  <c r="I385" i="1"/>
  <c r="H385" i="1"/>
  <c r="H384" i="1"/>
  <c r="H383" i="1"/>
  <c r="H382" i="1"/>
  <c r="I381" i="1"/>
  <c r="H381" i="1"/>
  <c r="I380" i="1"/>
  <c r="H380" i="1"/>
  <c r="H379" i="1"/>
  <c r="I378" i="1"/>
  <c r="H378" i="1"/>
  <c r="H377" i="1"/>
  <c r="I376" i="1"/>
  <c r="H376" i="1"/>
  <c r="H375" i="1"/>
  <c r="H374" i="1"/>
  <c r="H373" i="1"/>
  <c r="I372" i="1"/>
  <c r="H372" i="1"/>
  <c r="I371" i="1"/>
  <c r="H371" i="1"/>
  <c r="H370" i="1"/>
  <c r="I369" i="1"/>
  <c r="H369" i="1"/>
  <c r="H368" i="1"/>
  <c r="I367" i="1"/>
  <c r="H367" i="1"/>
  <c r="I366" i="1"/>
  <c r="H366" i="1"/>
  <c r="I365" i="1"/>
  <c r="H365" i="1"/>
  <c r="H364" i="1"/>
  <c r="H363" i="1"/>
  <c r="I362" i="1"/>
  <c r="H362" i="1"/>
  <c r="H361" i="1"/>
  <c r="H360" i="1"/>
  <c r="I359" i="1"/>
  <c r="H359" i="1"/>
  <c r="H358" i="1"/>
  <c r="H357" i="1"/>
  <c r="I356" i="1"/>
  <c r="H356" i="1"/>
  <c r="H355" i="1"/>
  <c r="H354" i="1"/>
  <c r="H353" i="1"/>
  <c r="H352" i="1"/>
  <c r="H351" i="1"/>
  <c r="H350" i="1"/>
  <c r="I349" i="1"/>
  <c r="H349" i="1"/>
  <c r="I348" i="1"/>
  <c r="H348" i="1"/>
  <c r="H347" i="1"/>
  <c r="H346" i="1"/>
  <c r="H345" i="1"/>
  <c r="H344" i="1"/>
  <c r="H343" i="1"/>
  <c r="H342" i="1"/>
  <c r="I341" i="1"/>
  <c r="H341" i="1"/>
  <c r="H340" i="1"/>
  <c r="H339" i="1"/>
  <c r="I338" i="1"/>
  <c r="H338" i="1"/>
  <c r="H337" i="1"/>
  <c r="I336" i="1"/>
  <c r="H336" i="1"/>
  <c r="H335" i="1"/>
  <c r="H334" i="1"/>
  <c r="I333" i="1"/>
  <c r="H333" i="1"/>
  <c r="I332" i="1"/>
  <c r="H332" i="1"/>
  <c r="I331" i="1"/>
  <c r="H331" i="1"/>
  <c r="H330" i="1"/>
  <c r="I329" i="1"/>
  <c r="H329" i="1"/>
  <c r="H328" i="1"/>
  <c r="H327" i="1"/>
  <c r="H326" i="1"/>
  <c r="I325" i="1"/>
  <c r="H325" i="1"/>
  <c r="H324" i="1"/>
  <c r="I323" i="1"/>
  <c r="H323" i="1"/>
  <c r="H322" i="1"/>
  <c r="H321" i="1"/>
  <c r="H320" i="1"/>
  <c r="I319" i="1"/>
  <c r="H319" i="1"/>
  <c r="I318" i="1"/>
  <c r="H318" i="1"/>
  <c r="H317" i="1"/>
  <c r="I316" i="1"/>
  <c r="H316" i="1"/>
  <c r="I315" i="1"/>
  <c r="H315" i="1"/>
  <c r="H314" i="1"/>
  <c r="H313" i="1"/>
  <c r="H312" i="1"/>
  <c r="H311" i="1"/>
  <c r="H310" i="1"/>
  <c r="H309" i="1"/>
  <c r="I308" i="1"/>
  <c r="H308" i="1"/>
  <c r="H307" i="1"/>
  <c r="I306" i="1"/>
  <c r="H306" i="1"/>
  <c r="H305" i="1"/>
  <c r="I304" i="1"/>
  <c r="H304" i="1"/>
  <c r="H303" i="1"/>
  <c r="H302" i="1"/>
  <c r="H301" i="1"/>
  <c r="H300" i="1"/>
  <c r="H299" i="1"/>
  <c r="H298" i="1"/>
  <c r="H297" i="1"/>
  <c r="I296" i="1"/>
  <c r="H296" i="1"/>
  <c r="H295" i="1"/>
  <c r="H294" i="1"/>
  <c r="H293" i="1"/>
  <c r="I292" i="1"/>
  <c r="H292" i="1"/>
  <c r="I291" i="1"/>
  <c r="H291" i="1"/>
  <c r="I290" i="1"/>
  <c r="H290" i="1"/>
  <c r="H289" i="1"/>
  <c r="I288" i="1"/>
  <c r="H288" i="1"/>
  <c r="I287" i="1"/>
  <c r="H287" i="1"/>
  <c r="H286" i="1"/>
  <c r="H285" i="1"/>
  <c r="I284" i="1"/>
  <c r="H284" i="1"/>
  <c r="I283" i="1"/>
  <c r="H283" i="1"/>
  <c r="H282" i="1"/>
  <c r="H281" i="1"/>
  <c r="H280" i="1"/>
  <c r="H279" i="1"/>
  <c r="I278" i="1"/>
  <c r="H278" i="1"/>
  <c r="I277" i="1"/>
  <c r="H277" i="1"/>
  <c r="H276" i="1"/>
  <c r="H275" i="1"/>
  <c r="H274" i="1"/>
  <c r="H273" i="1"/>
  <c r="H272" i="1"/>
  <c r="H271" i="1"/>
  <c r="I270" i="1"/>
  <c r="H270" i="1"/>
  <c r="H269" i="1"/>
  <c r="H268" i="1"/>
  <c r="H267" i="1"/>
  <c r="H266" i="1"/>
  <c r="H265" i="1"/>
  <c r="I264" i="1"/>
  <c r="H264" i="1"/>
  <c r="I263" i="1"/>
  <c r="H263" i="1"/>
  <c r="H262" i="1"/>
  <c r="H261" i="1"/>
  <c r="I260" i="1"/>
  <c r="H260" i="1"/>
  <c r="H259" i="1"/>
  <c r="I258" i="1"/>
  <c r="H258" i="1"/>
  <c r="I257" i="1"/>
  <c r="H257" i="1"/>
  <c r="I256" i="1"/>
  <c r="H256" i="1"/>
  <c r="H255" i="1"/>
  <c r="H254" i="1"/>
  <c r="I253" i="1"/>
  <c r="H253" i="1"/>
  <c r="H252" i="1"/>
  <c r="H251" i="1"/>
  <c r="H250" i="1"/>
  <c r="H249" i="1"/>
  <c r="H248" i="1"/>
  <c r="H247" i="1"/>
  <c r="I246" i="1"/>
  <c r="H246" i="1"/>
  <c r="I245" i="1"/>
  <c r="H245" i="1"/>
  <c r="H244" i="1"/>
  <c r="H243" i="1"/>
  <c r="I242" i="1"/>
  <c r="H242" i="1"/>
  <c r="H241" i="1"/>
  <c r="I240" i="1"/>
  <c r="H240" i="1"/>
  <c r="H239" i="1"/>
  <c r="H238" i="1"/>
  <c r="H237" i="1"/>
  <c r="I236" i="1"/>
  <c r="H236" i="1"/>
  <c r="H235" i="1"/>
  <c r="I234" i="1"/>
  <c r="H234" i="1"/>
  <c r="I233" i="1"/>
  <c r="H233" i="1"/>
  <c r="I232" i="1"/>
  <c r="H232" i="1"/>
  <c r="H231" i="1"/>
  <c r="I230" i="1"/>
  <c r="H230" i="1"/>
  <c r="I229" i="1"/>
  <c r="H229" i="1"/>
  <c r="I228" i="1"/>
  <c r="H228" i="1"/>
  <c r="H227" i="1"/>
  <c r="H226" i="1"/>
  <c r="I225" i="1"/>
  <c r="H225" i="1"/>
  <c r="I224" i="1"/>
  <c r="H224" i="1"/>
  <c r="I223" i="1"/>
  <c r="H223" i="1"/>
  <c r="H222" i="1"/>
  <c r="H221" i="1"/>
  <c r="H220" i="1"/>
  <c r="I219" i="1"/>
  <c r="H219" i="1"/>
  <c r="H218" i="1"/>
  <c r="H217" i="1"/>
  <c r="I216" i="1"/>
  <c r="H216" i="1"/>
  <c r="H215" i="1"/>
  <c r="I214" i="1"/>
  <c r="H214" i="1"/>
  <c r="I213" i="1"/>
  <c r="H213" i="1"/>
  <c r="H212" i="1"/>
  <c r="H211" i="1"/>
  <c r="I210" i="1"/>
  <c r="H210" i="1"/>
  <c r="I209" i="1"/>
  <c r="H209" i="1"/>
  <c r="I208" i="1"/>
  <c r="H208" i="1"/>
  <c r="H207" i="1"/>
  <c r="H206" i="1"/>
  <c r="H205" i="1"/>
  <c r="H204" i="1"/>
  <c r="H203" i="1"/>
  <c r="I202" i="1"/>
  <c r="H202" i="1"/>
  <c r="H201" i="1"/>
  <c r="H200" i="1"/>
  <c r="H199" i="1"/>
  <c r="H198" i="1"/>
  <c r="H197" i="1"/>
  <c r="H196" i="1"/>
  <c r="I195" i="1"/>
  <c r="H195" i="1"/>
  <c r="H194" i="1"/>
  <c r="H17" i="3"/>
  <c r="H6" i="3" s="1"/>
  <c r="H16" i="8"/>
  <c r="H17" i="8"/>
  <c r="H18" i="8"/>
  <c r="H7" i="8" s="1"/>
  <c r="E41" i="6" s="1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8" i="8"/>
  <c r="H99" i="8"/>
  <c r="H15" i="8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E38" i="6"/>
  <c r="I47" i="1"/>
  <c r="I49" i="1"/>
  <c r="I50" i="1"/>
  <c r="I51" i="1"/>
  <c r="I54" i="1"/>
  <c r="I57" i="1"/>
  <c r="I58" i="1"/>
  <c r="I59" i="1"/>
  <c r="I61" i="1"/>
  <c r="I62" i="1"/>
  <c r="I65" i="1"/>
  <c r="I66" i="1"/>
  <c r="I67" i="1"/>
  <c r="I70" i="1"/>
  <c r="I71" i="1"/>
  <c r="I75" i="1"/>
  <c r="I82" i="1"/>
  <c r="I84" i="1"/>
  <c r="I86" i="1"/>
  <c r="I91" i="1"/>
  <c r="I92" i="1"/>
  <c r="I94" i="1"/>
  <c r="I98" i="1"/>
  <c r="I99" i="1"/>
  <c r="I101" i="1"/>
  <c r="I102" i="1"/>
  <c r="I105" i="1"/>
  <c r="I106" i="1"/>
  <c r="I110" i="1"/>
  <c r="I111" i="1"/>
  <c r="I114" i="1"/>
  <c r="I120" i="1"/>
  <c r="I121" i="1"/>
  <c r="I122" i="1"/>
  <c r="I124" i="1"/>
  <c r="I126" i="1"/>
  <c r="I128" i="1"/>
  <c r="I129" i="1"/>
  <c r="I131" i="1"/>
  <c r="I133" i="1"/>
  <c r="I135" i="1"/>
  <c r="I136" i="1"/>
  <c r="I138" i="1"/>
  <c r="I140" i="1"/>
  <c r="I142" i="1"/>
  <c r="I144" i="1"/>
  <c r="I145" i="1"/>
  <c r="I147" i="1"/>
  <c r="I148" i="1"/>
  <c r="I150" i="1"/>
  <c r="I152" i="1"/>
  <c r="I155" i="1"/>
  <c r="I156" i="1"/>
  <c r="I158" i="1"/>
  <c r="I159" i="1"/>
  <c r="I162" i="1"/>
  <c r="I164" i="1"/>
  <c r="I165" i="1"/>
  <c r="I169" i="1"/>
  <c r="I170" i="1"/>
  <c r="I172" i="1"/>
  <c r="I177" i="1"/>
  <c r="I178" i="1"/>
  <c r="I181" i="1"/>
  <c r="I183" i="1"/>
  <c r="I189" i="1"/>
  <c r="I190" i="1"/>
  <c r="H8" i="1"/>
  <c r="H8" i="3"/>
  <c r="H9" i="3" s="1"/>
  <c r="D9" i="3" s="1"/>
  <c r="I17" i="3"/>
  <c r="I17" i="1"/>
  <c r="I18" i="1"/>
  <c r="I19" i="1"/>
  <c r="I24" i="1"/>
  <c r="I29" i="1"/>
  <c r="I30" i="1"/>
  <c r="I31" i="1"/>
  <c r="I34" i="1"/>
  <c r="I35" i="1"/>
  <c r="I38" i="1"/>
  <c r="I39" i="1"/>
  <c r="I41" i="1"/>
  <c r="I43" i="1"/>
  <c r="A102" i="1"/>
  <c r="A165" i="1"/>
  <c r="A213" i="1"/>
  <c r="A629" i="1"/>
  <c r="A19" i="8"/>
  <c r="A483" i="1"/>
  <c r="A451" i="1"/>
  <c r="A421" i="1"/>
  <c r="A611" i="1"/>
  <c r="A643" i="1"/>
  <c r="A349" i="1"/>
  <c r="A619" i="1"/>
  <c r="A144" i="1"/>
  <c r="A677" i="1"/>
  <c r="A284" i="1"/>
  <c r="A111" i="1"/>
  <c r="A88" i="8"/>
  <c r="A189" i="1"/>
  <c r="A283" i="1"/>
  <c r="A499" i="1"/>
  <c r="A81" i="8"/>
  <c r="A43" i="1"/>
  <c r="A528" i="1"/>
  <c r="A609" i="1"/>
  <c r="A138" i="1"/>
  <c r="A288" i="1"/>
  <c r="A485" i="1"/>
  <c r="A538" i="1"/>
  <c r="A30" i="8"/>
  <c r="A508" i="1"/>
  <c r="A85" i="8"/>
  <c r="A234" i="1"/>
  <c r="A435" i="1"/>
  <c r="A263" i="1"/>
  <c r="A183" i="1"/>
  <c r="A256" i="1"/>
  <c r="A536" i="1"/>
  <c r="A366" i="1"/>
  <c r="A70" i="1"/>
  <c r="A92" i="1"/>
  <c r="A246" i="1"/>
  <c r="A147" i="1"/>
  <c r="A464" i="1"/>
  <c r="A50" i="8"/>
  <c r="A140" i="1"/>
  <c r="A59" i="8"/>
  <c r="A341" i="1"/>
  <c r="A33" i="8"/>
  <c r="A638" i="1"/>
  <c r="A688" i="1"/>
  <c r="A519" i="1"/>
  <c r="A145" i="1"/>
  <c r="A95" i="8"/>
  <c r="A315" i="1"/>
  <c r="A40" i="8"/>
  <c r="A427" i="1"/>
  <c r="A667" i="1"/>
  <c r="A318" i="1"/>
  <c r="A292" i="1"/>
  <c r="A45" i="8"/>
  <c r="A323" i="1"/>
  <c r="A705" i="1"/>
  <c r="A475" i="1"/>
  <c r="A152" i="1"/>
  <c r="A27" i="8"/>
  <c r="A232" i="1"/>
  <c r="A54" i="1"/>
  <c r="A362" i="1"/>
  <c r="A24" i="8"/>
  <c r="A224" i="1"/>
  <c r="A306" i="1"/>
  <c r="A17" i="3"/>
  <c r="A591" i="1"/>
  <c r="A666" i="1"/>
  <c r="A645" i="1"/>
  <c r="A170" i="1"/>
  <c r="A356" i="1"/>
  <c r="A480" i="1"/>
  <c r="A86" i="1"/>
  <c r="A477" i="1"/>
  <c r="A336" i="1"/>
  <c r="A378" i="1"/>
  <c r="A270" i="1"/>
  <c r="A66" i="8"/>
  <c r="A260" i="1"/>
  <c r="A84" i="1"/>
  <c r="A245" i="1"/>
  <c r="A530" i="1"/>
  <c r="A455" i="1"/>
  <c r="A461" i="1"/>
  <c r="A442" i="1"/>
  <c r="A621" i="1"/>
  <c r="A473" i="1"/>
  <c r="A105" i="1"/>
  <c r="A126" i="1"/>
  <c r="A290" i="1"/>
  <c r="A129" i="1"/>
  <c r="A29" i="1"/>
  <c r="A453" i="1"/>
  <c r="A178" i="1"/>
  <c r="A618" i="1"/>
  <c r="A359" i="1"/>
  <c r="A72" i="8"/>
  <c r="A405" i="1"/>
  <c r="A296" i="1"/>
  <c r="A678" i="1"/>
  <c r="A71" i="1"/>
  <c r="A490" i="1"/>
  <c r="A506" i="1"/>
  <c r="A441" i="1"/>
  <c r="A369" i="1"/>
  <c r="A479" i="1"/>
  <c r="A304" i="1"/>
  <c r="A549" i="1"/>
  <c r="A548" i="1"/>
  <c r="A214" i="1"/>
  <c r="A49" i="1"/>
  <c r="A135" i="1"/>
  <c r="A62" i="8"/>
  <c r="A539" i="1"/>
  <c r="A704" i="1"/>
  <c r="A18" i="1"/>
  <c r="A523" i="1"/>
  <c r="A228" i="1"/>
  <c r="A316" i="1"/>
  <c r="A493" i="1"/>
  <c r="A58" i="1"/>
  <c r="A37" i="8"/>
  <c r="A504" i="1"/>
  <c r="A177" i="1"/>
  <c r="A438" i="1"/>
  <c r="A512" i="1"/>
  <c r="A581" i="1"/>
  <c r="A338" i="1"/>
  <c r="A348" i="1"/>
  <c r="A684" i="1"/>
  <c r="A172" i="1"/>
  <c r="A128" i="1"/>
  <c r="A425" i="1"/>
  <c r="A155" i="1"/>
  <c r="A41" i="1"/>
  <c r="A68" i="8"/>
  <c r="A401" i="1"/>
  <c r="A585" i="1"/>
  <c r="A599" i="1"/>
  <c r="A399" i="1"/>
  <c r="A98" i="1"/>
  <c r="A428" i="1"/>
  <c r="A158" i="1"/>
  <c r="A308" i="1"/>
  <c r="A437" i="1"/>
  <c r="A106" i="1"/>
  <c r="A333" i="1"/>
  <c r="A61" i="1"/>
  <c r="A31" i="1"/>
  <c r="A96" i="8"/>
  <c r="A644" i="1"/>
  <c r="A91" i="1"/>
  <c r="A24" i="1"/>
  <c r="A462" i="1"/>
  <c r="A635" i="1"/>
  <c r="A56" i="8"/>
  <c r="A41" i="8"/>
  <c r="A131" i="1"/>
  <c r="A78" i="8"/>
  <c r="A580" i="1"/>
  <c r="A233" i="1"/>
  <c r="A47" i="1"/>
  <c r="A124" i="1"/>
  <c r="A21" i="8"/>
  <c r="A264" i="1"/>
  <c r="A627" i="1"/>
  <c r="A697" i="1"/>
  <c r="A159" i="1"/>
  <c r="A433" i="1"/>
  <c r="A664" i="1"/>
  <c r="A43" i="8"/>
  <c r="A53" i="8"/>
  <c r="A365" i="1"/>
  <c r="A529" i="1"/>
  <c r="A431" i="1"/>
  <c r="A607" i="1"/>
  <c r="A552" i="1"/>
  <c r="A162" i="1"/>
  <c r="A216" i="1"/>
  <c r="A277" i="1"/>
  <c r="A75" i="1"/>
  <c r="A467" i="1"/>
  <c r="A65" i="1"/>
  <c r="A663" i="1"/>
  <c r="A544" i="1"/>
  <c r="A701" i="1"/>
  <c r="A202" i="1"/>
  <c r="A397" i="1"/>
  <c r="A15" i="8"/>
  <c r="A19" i="1"/>
  <c r="A471" i="1"/>
  <c r="A332" i="1"/>
  <c r="A632" i="1"/>
  <c r="A589" i="1"/>
  <c r="A38" i="1"/>
  <c r="A17" i="8"/>
  <c r="A66" i="1"/>
  <c r="A208" i="1"/>
  <c r="A190" i="1"/>
  <c r="A150" i="1"/>
  <c r="A507" i="1"/>
  <c r="A82" i="1"/>
  <c r="A50" i="1"/>
  <c r="A195" i="1"/>
  <c r="A491" i="1"/>
  <c r="A136" i="1"/>
  <c r="A329" i="1"/>
  <c r="A181" i="1"/>
  <c r="A51" i="1"/>
  <c r="A376" i="1"/>
  <c r="A99" i="1"/>
  <c r="A367" i="1"/>
  <c r="A615" i="1"/>
  <c r="A489" i="1"/>
  <c r="A70" i="8"/>
  <c r="A65" i="8"/>
  <c r="A534" i="1"/>
  <c r="A592" i="1"/>
  <c r="A110" i="1"/>
  <c r="A452" i="1"/>
  <c r="A430" i="1"/>
  <c r="A487" i="1"/>
  <c r="A291" i="1"/>
  <c r="A605" i="1"/>
  <c r="A225" i="1"/>
  <c r="A419" i="1"/>
  <c r="A39" i="1"/>
  <c r="A67" i="1"/>
  <c r="A325" i="1"/>
  <c r="A156" i="1"/>
  <c r="A496" i="1"/>
  <c r="A278" i="1"/>
  <c r="A443" i="1"/>
  <c r="A465" i="1"/>
  <c r="A449" i="1"/>
  <c r="A626" i="1"/>
  <c r="A575" i="1"/>
  <c r="A390" i="1"/>
  <c r="A32" i="8"/>
  <c r="A568" i="1"/>
  <c r="A613" i="1"/>
  <c r="A133" i="1"/>
  <c r="A385" i="1"/>
  <c r="A16" i="8"/>
  <c r="A687" i="1"/>
  <c r="A371" i="1"/>
  <c r="A209" i="1"/>
  <c r="A120" i="1"/>
  <c r="A230" i="1"/>
  <c r="A533" i="1"/>
  <c r="A381" i="1"/>
  <c r="A394" i="1"/>
  <c r="A34" i="8"/>
  <c r="A164" i="1"/>
  <c r="A702" i="1"/>
  <c r="A223" i="1"/>
  <c r="A59" i="1"/>
  <c r="A440" i="1"/>
  <c r="A20" i="8"/>
  <c r="A34" i="1"/>
  <c r="A393" i="1"/>
  <c r="A553" i="1"/>
  <c r="A121" i="1"/>
  <c r="A608" i="1"/>
  <c r="A420" i="1"/>
  <c r="A372" i="1"/>
  <c r="A460" i="1"/>
  <c r="A521" i="1"/>
  <c r="A91" i="8"/>
  <c r="A236" i="1"/>
  <c r="A93" i="8"/>
  <c r="A457" i="1"/>
  <c r="A258" i="1"/>
  <c r="A628" i="1"/>
  <c r="A603" i="1"/>
  <c r="A142" i="1"/>
  <c r="A503" i="1"/>
  <c r="A62" i="1"/>
  <c r="A240" i="1"/>
  <c r="A75" i="8"/>
  <c r="A531" i="1"/>
  <c r="A83" i="8"/>
  <c r="A522" i="1"/>
  <c r="A253" i="1"/>
  <c r="A242" i="1"/>
  <c r="A35" i="1"/>
  <c r="A622" i="1"/>
  <c r="A94" i="1"/>
  <c r="A331" i="1"/>
  <c r="A57" i="1"/>
  <c r="A219" i="1"/>
  <c r="A497" i="1"/>
  <c r="A47" i="8"/>
  <c r="A319" i="1"/>
  <c r="A706" i="1"/>
  <c r="A229" i="1"/>
  <c r="A600" i="1"/>
  <c r="A612" i="1"/>
  <c r="A169" i="1"/>
  <c r="A380" i="1"/>
  <c r="A97" i="8"/>
  <c r="A114" i="1"/>
  <c r="A494" i="1"/>
  <c r="A448" i="1"/>
  <c r="A71" i="8"/>
  <c r="A210" i="1"/>
  <c r="A30" i="1"/>
  <c r="A601" i="1"/>
  <c r="A49" i="8"/>
  <c r="A257" i="1"/>
  <c r="A17" i="1"/>
  <c r="A668" i="1"/>
  <c r="A287" i="1"/>
  <c r="A122" i="1"/>
  <c r="A148" i="1"/>
  <c r="A101" i="1"/>
  <c r="E36" i="6" l="1"/>
  <c r="H7" i="3"/>
  <c r="H7" i="1"/>
  <c r="E35" i="6" s="1"/>
  <c r="E37" i="6" s="1"/>
  <c r="A102" i="8"/>
  <c r="A104" i="8"/>
  <c r="E39" i="6" l="1"/>
  <c r="A39" i="6" s="1"/>
  <c r="E42" i="6"/>
  <c r="H9" i="1"/>
  <c r="D9" i="1" s="1"/>
  <c r="A107" i="8"/>
  <c r="A109" i="8" s="1"/>
</calcChain>
</file>

<file path=xl/sharedStrings.xml><?xml version="1.0" encoding="utf-8"?>
<sst xmlns="http://schemas.openxmlformats.org/spreadsheetml/2006/main" count="3651" uniqueCount="1854">
  <si>
    <t>Comune</t>
  </si>
  <si>
    <t>Abtei</t>
  </si>
  <si>
    <t>Aldino</t>
  </si>
  <si>
    <t>cantiere raggiungibile da viabilitá principale</t>
  </si>
  <si>
    <t>Ahrntal</t>
  </si>
  <si>
    <t>Andriano</t>
  </si>
  <si>
    <r>
      <t xml:space="preserve">cantiere raggiungibile da viabilitá </t>
    </r>
    <r>
      <rPr>
        <sz val="11"/>
        <rFont val="Calibri"/>
        <family val="2"/>
        <charset val="1"/>
      </rPr>
      <t>secondaria</t>
    </r>
  </si>
  <si>
    <t>Aldein</t>
  </si>
  <si>
    <t>Anterivo</t>
  </si>
  <si>
    <t>in zona disagiata (altitudine, difficoltá di accesso)</t>
  </si>
  <si>
    <t>Algund</t>
  </si>
  <si>
    <t>in centro abitato</t>
  </si>
  <si>
    <t>Altrei</t>
  </si>
  <si>
    <t>Avelengo</t>
  </si>
  <si>
    <t>fuori centro abitato</t>
  </si>
  <si>
    <t>Andrian</t>
  </si>
  <si>
    <t>Badia</t>
  </si>
  <si>
    <t>Auer</t>
  </si>
  <si>
    <t>Barbiano</t>
  </si>
  <si>
    <t>Barbian</t>
  </si>
  <si>
    <t>Bolzano</t>
  </si>
  <si>
    <t>Bozen</t>
  </si>
  <si>
    <t>Braies</t>
  </si>
  <si>
    <t>erreichbar über Hauptstraßen</t>
  </si>
  <si>
    <t>Branzoll</t>
  </si>
  <si>
    <t>Brennero</t>
  </si>
  <si>
    <t>erreichbar über Nebenstraßen</t>
  </si>
  <si>
    <t>Brenner</t>
  </si>
  <si>
    <t>Bressanone</t>
  </si>
  <si>
    <t>im Notstandsgebiet (Höhe, Schwierigkeiten beim Zugang)</t>
  </si>
  <si>
    <t>Brixen</t>
  </si>
  <si>
    <t>Bronzolo</t>
  </si>
  <si>
    <t>innerhalb der Ortschaft</t>
  </si>
  <si>
    <t>Bruneck</t>
  </si>
  <si>
    <t>Brunico</t>
  </si>
  <si>
    <t>außerhalb der Ortschaft</t>
  </si>
  <si>
    <t>Burgstall</t>
  </si>
  <si>
    <t>Caines</t>
  </si>
  <si>
    <t>Deutschnofen</t>
  </si>
  <si>
    <t>Campo di Trens</t>
  </si>
  <si>
    <t>Campo Tures</t>
  </si>
  <si>
    <t>Enneberg</t>
  </si>
  <si>
    <t>Castelbello-Ciardes</t>
  </si>
  <si>
    <t>Castelrotto</t>
  </si>
  <si>
    <t>Feldthurns</t>
  </si>
  <si>
    <t>Cermes</t>
  </si>
  <si>
    <t>Franzensfeste</t>
  </si>
  <si>
    <t>Chienes</t>
  </si>
  <si>
    <t>Freienfeld</t>
  </si>
  <si>
    <t>Chiusa</t>
  </si>
  <si>
    <t>Gais</t>
  </si>
  <si>
    <t>Cornedo all'Isarco</t>
  </si>
  <si>
    <t>Gargazon</t>
  </si>
  <si>
    <t>Glurns</t>
  </si>
  <si>
    <t>Corvara in Badia</t>
  </si>
  <si>
    <t>Gsies</t>
  </si>
  <si>
    <t>Hafling</t>
  </si>
  <si>
    <t>Dobbiaco</t>
  </si>
  <si>
    <t>Innichen</t>
  </si>
  <si>
    <t>Egna</t>
  </si>
  <si>
    <t>Jenesien</t>
  </si>
  <si>
    <t>Falzes</t>
  </si>
  <si>
    <t>Fiè allo Sciliar</t>
  </si>
  <si>
    <t>Karneid</t>
  </si>
  <si>
    <t>Fortezza</t>
  </si>
  <si>
    <t>Kastelbell-Tschars</t>
  </si>
  <si>
    <t>Funes</t>
  </si>
  <si>
    <t>Kastelruth</t>
  </si>
  <si>
    <t>Kiens</t>
  </si>
  <si>
    <t>Gargazzone</t>
  </si>
  <si>
    <t>Klausen</t>
  </si>
  <si>
    <t>Glorenza</t>
  </si>
  <si>
    <t>Kuens</t>
  </si>
  <si>
    <t>La Valle</t>
  </si>
  <si>
    <t>Laces</t>
  </si>
  <si>
    <t>Lagundo</t>
  </si>
  <si>
    <t>Laas</t>
  </si>
  <si>
    <t>Laion</t>
  </si>
  <si>
    <t>Lajen</t>
  </si>
  <si>
    <t>Laives</t>
  </si>
  <si>
    <t>Lana</t>
  </si>
  <si>
    <t>Latsch</t>
  </si>
  <si>
    <t>Lasa</t>
  </si>
  <si>
    <t>Laurein</t>
  </si>
  <si>
    <t>Lauregno</t>
  </si>
  <si>
    <t>Leifers</t>
  </si>
  <si>
    <t>Luson</t>
  </si>
  <si>
    <t>Lüsen</t>
  </si>
  <si>
    <t>Malles Venosta</t>
  </si>
  <si>
    <t>Marebbe</t>
  </si>
  <si>
    <t>Marling</t>
  </si>
  <si>
    <t>Marlengo</t>
  </si>
  <si>
    <t>Martell</t>
  </si>
  <si>
    <t>Martello</t>
  </si>
  <si>
    <t>Meran</t>
  </si>
  <si>
    <t>Meltina</t>
  </si>
  <si>
    <t>Mölten</t>
  </si>
  <si>
    <t>Merano</t>
  </si>
  <si>
    <t>Montan</t>
  </si>
  <si>
    <t>Monguelfo-Tesido</t>
  </si>
  <si>
    <t>Moos in Passeier</t>
  </si>
  <si>
    <t>Montagna</t>
  </si>
  <si>
    <t>Mühlbach</t>
  </si>
  <si>
    <t>Moso in Passiria</t>
  </si>
  <si>
    <t>Mühlwald</t>
  </si>
  <si>
    <t>Nalles</t>
  </si>
  <si>
    <t>Nals</t>
  </si>
  <si>
    <t>Naturno</t>
  </si>
  <si>
    <t>Naturns</t>
  </si>
  <si>
    <t>Naz-Sciaves</t>
  </si>
  <si>
    <t>Natz-Schabs</t>
  </si>
  <si>
    <t>Nova Levante</t>
  </si>
  <si>
    <t>Neumarkt</t>
  </si>
  <si>
    <t>Nova Ponente</t>
  </si>
  <si>
    <t>Niederdorf</t>
  </si>
  <si>
    <t>Ora</t>
  </si>
  <si>
    <t>Olang</t>
  </si>
  <si>
    <t>Ortisei</t>
  </si>
  <si>
    <t>Partschins</t>
  </si>
  <si>
    <t>Parcines</t>
  </si>
  <si>
    <t>Percha</t>
  </si>
  <si>
    <t>Perca</t>
  </si>
  <si>
    <t>Pfalzen</t>
  </si>
  <si>
    <t>Plaus</t>
  </si>
  <si>
    <t>Pfatten</t>
  </si>
  <si>
    <t>Ponte Gardena</t>
  </si>
  <si>
    <t>Pfitsch</t>
  </si>
  <si>
    <t>Postal</t>
  </si>
  <si>
    <t>Prato allo Stelvio</t>
  </si>
  <si>
    <t>Prad am Stilfserjoch</t>
  </si>
  <si>
    <t>Predoi</t>
  </si>
  <si>
    <t>Prags</t>
  </si>
  <si>
    <t>Proves</t>
  </si>
  <si>
    <t>Prettau</t>
  </si>
  <si>
    <t>Racines</t>
  </si>
  <si>
    <t>Proveis</t>
  </si>
  <si>
    <t>Rasen-Antholz</t>
  </si>
  <si>
    <t>Renon</t>
  </si>
  <si>
    <t>Ratschings</t>
  </si>
  <si>
    <t>Rifiano</t>
  </si>
  <si>
    <t>Riffian</t>
  </si>
  <si>
    <t>Rio di Pusteria</t>
  </si>
  <si>
    <t>Ritten</t>
  </si>
  <si>
    <t>Rodengo</t>
  </si>
  <si>
    <t>Rodeneck</t>
  </si>
  <si>
    <t>Salorno</t>
  </si>
  <si>
    <t>Salurn</t>
  </si>
  <si>
    <t>San Candido</t>
  </si>
  <si>
    <t>Sand in Taufers</t>
  </si>
  <si>
    <t>Sarntal</t>
  </si>
  <si>
    <t>Schenna</t>
  </si>
  <si>
    <t>Schlanders</t>
  </si>
  <si>
    <t>Schluderns</t>
  </si>
  <si>
    <t>Schnals</t>
  </si>
  <si>
    <t>Sexten</t>
  </si>
  <si>
    <t>St. Christina in Gröden</t>
  </si>
  <si>
    <t>Sarentino</t>
  </si>
  <si>
    <t>St. Leonhard in Passeier</t>
  </si>
  <si>
    <t>Scena</t>
  </si>
  <si>
    <t>St. Lorenzen</t>
  </si>
  <si>
    <t>Selva dei Molini</t>
  </si>
  <si>
    <t>St. Martin in Passeier</t>
  </si>
  <si>
    <t>St. Martin in Thurn</t>
  </si>
  <si>
    <t>Senales</t>
  </si>
  <si>
    <t>St. Pankraz</t>
  </si>
  <si>
    <t>St. Ulrich in Gröden</t>
  </si>
  <si>
    <t>Sesto</t>
  </si>
  <si>
    <t>Sterzing</t>
  </si>
  <si>
    <t>Silandro</t>
  </si>
  <si>
    <t>Stilfs</t>
  </si>
  <si>
    <t>Sluderno</t>
  </si>
  <si>
    <t>Taufers im Münstertal</t>
  </si>
  <si>
    <t>Stelvio</t>
  </si>
  <si>
    <t>Terenten</t>
  </si>
  <si>
    <t>Terento</t>
  </si>
  <si>
    <t>Terlan</t>
  </si>
  <si>
    <t>Terlano</t>
  </si>
  <si>
    <t>Tiers</t>
  </si>
  <si>
    <t>Tisens</t>
  </si>
  <si>
    <t>Tesimo</t>
  </si>
  <si>
    <t>Toblach</t>
  </si>
  <si>
    <t>Tires</t>
  </si>
  <si>
    <t>Tirolo</t>
  </si>
  <si>
    <t>Truden im Naturpark</t>
  </si>
  <si>
    <t>Tscherms</t>
  </si>
  <si>
    <t>Tubre</t>
  </si>
  <si>
    <t>Ulten</t>
  </si>
  <si>
    <t>Ultimo</t>
  </si>
  <si>
    <t>Vadena</t>
  </si>
  <si>
    <t>Vahrn</t>
  </si>
  <si>
    <t>Val di Vizze</t>
  </si>
  <si>
    <t>Villanders</t>
  </si>
  <si>
    <t>Valdaora</t>
  </si>
  <si>
    <t>Valle Aurina</t>
  </si>
  <si>
    <t>Vintl</t>
  </si>
  <si>
    <t>Valle di Casies</t>
  </si>
  <si>
    <t>Völs am Schlern</t>
  </si>
  <si>
    <t>Vandoies</t>
  </si>
  <si>
    <t>Vöran</t>
  </si>
  <si>
    <t>Varna</t>
  </si>
  <si>
    <t>Waidbruck</t>
  </si>
  <si>
    <t>Velturno</t>
  </si>
  <si>
    <t>Welsberg-Taisten</t>
  </si>
  <si>
    <t>Verano</t>
  </si>
  <si>
    <t>Welschnofen</t>
  </si>
  <si>
    <t>Villa Bassa</t>
  </si>
  <si>
    <t>Wengen</t>
  </si>
  <si>
    <t>Villandro</t>
  </si>
  <si>
    <t>Vipiteno</t>
  </si>
  <si>
    <t>Gemeinde</t>
  </si>
  <si>
    <t>Eppan a.d.W.</t>
  </si>
  <si>
    <t>Appiano</t>
  </si>
  <si>
    <t>Kaltern</t>
  </si>
  <si>
    <t>Caldaro</t>
  </si>
  <si>
    <t>Kurtatsch a.d.W.</t>
  </si>
  <si>
    <t>Cortaccia s.S.d.V.</t>
  </si>
  <si>
    <t>Kurtinig a.d.W.</t>
  </si>
  <si>
    <t>Cortina s.S.d.V.</t>
  </si>
  <si>
    <t>Corvara</t>
  </si>
  <si>
    <t>Graun</t>
  </si>
  <si>
    <t>Curon</t>
  </si>
  <si>
    <t>Villnöss</t>
  </si>
  <si>
    <t>Margreid a.d.W.</t>
  </si>
  <si>
    <t>Magrè s.S.d.V.</t>
  </si>
  <si>
    <t>Mals im Vinschgau</t>
  </si>
  <si>
    <t>Rasun-Anterselva</t>
  </si>
  <si>
    <t>S. Cristina Val Gardena</t>
  </si>
  <si>
    <t>S. Leonardo in Passiria</t>
  </si>
  <si>
    <t>S. Lorenzo di Sebato</t>
  </si>
  <si>
    <t>S. Martino in Badia</t>
  </si>
  <si>
    <t>S. Martino in Passiria</t>
  </si>
  <si>
    <t>S. Pancrazio</t>
  </si>
  <si>
    <t>San Genesio</t>
  </si>
  <si>
    <t>Wolkenstein in G.</t>
  </si>
  <si>
    <t>Selva di Val Gardena</t>
  </si>
  <si>
    <t>U. l. Frau - St. Felix</t>
  </si>
  <si>
    <t>Senale - San Felice</t>
  </si>
  <si>
    <t>Tramin a. d. W.</t>
  </si>
  <si>
    <t>Termeno s.S.d.V.</t>
  </si>
  <si>
    <t>Tirol</t>
  </si>
  <si>
    <t>Trodena nel parco naturale</t>
  </si>
  <si>
    <t>ALLEGATO C1 - a misura LISTA DELLE CATEGORIE DI LAVORAZIONE E FORNITURE OFFERTA CON PREZZI UNITARI
ANLAGE C1 - auf Aufmaß VERZEICHNIS DER ARBEITEN UND LIEFERUNGEN ANGEBOT MIT EINHEITSPREISEN</t>
  </si>
  <si>
    <t>Denominazione</t>
  </si>
  <si>
    <t>*</t>
  </si>
  <si>
    <t xml:space="preserve"> *</t>
  </si>
  <si>
    <t>Denominazione:</t>
  </si>
  <si>
    <t>Dati appalto:</t>
  </si>
  <si>
    <t>Comune:</t>
  </si>
  <si>
    <t>Dislocazione:</t>
  </si>
  <si>
    <t>Cod. programma annuale opere pubbliche:</t>
  </si>
  <si>
    <t>Dati impresa:</t>
  </si>
  <si>
    <t>Ragione o denominazione sociale:</t>
  </si>
  <si>
    <t>Codice fiscale (impresa):</t>
  </si>
  <si>
    <t>Sede impresa:</t>
  </si>
  <si>
    <t>Lavori a misura</t>
  </si>
  <si>
    <t>No.</t>
  </si>
  <si>
    <t>Pos.n.</t>
  </si>
  <si>
    <t>Unità di misura</t>
  </si>
  <si>
    <t>Quantità</t>
  </si>
  <si>
    <t>Prezzo unitario</t>
  </si>
  <si>
    <t>Prezzo totale (quantità per prezzo unitario)</t>
  </si>
  <si>
    <t>A misura</t>
  </si>
  <si>
    <t>Categorie SOA</t>
  </si>
  <si>
    <t>Riepilogo</t>
  </si>
  <si>
    <t>Cod. CPV prevalente:</t>
  </si>
  <si>
    <t>Lavori a corpo</t>
  </si>
  <si>
    <t>A corpo</t>
  </si>
  <si>
    <t>Oneri di sicurezza</t>
  </si>
  <si>
    <t>Importo lavori a corpo:</t>
  </si>
  <si>
    <t>Importo totale offerto per lavori a corpo SENZA oneri di sicurezza:</t>
  </si>
  <si>
    <t>RIEPILOGO</t>
  </si>
  <si>
    <t>Importo Lavori a MISURA</t>
  </si>
  <si>
    <t>Importo Lavori a CORPO</t>
  </si>
  <si>
    <t>Importo a base d'asta senza oneri di sicurezza</t>
  </si>
  <si>
    <t>Termine presentazione offerte:</t>
  </si>
  <si>
    <t>Anno prezziario di riferimento:</t>
  </si>
  <si>
    <t>Cod. CIG</t>
  </si>
  <si>
    <t>Importo a base d'asta (al netto degli oneri di sicurezza): A Misura</t>
  </si>
  <si>
    <t>Importo a base d'asta (al netto degli oneri di sicurezza): A Corpo</t>
  </si>
  <si>
    <t>Importo a base d'asta senza oneri di sicurezza:</t>
  </si>
  <si>
    <t>Importo totale offerto per lavori a misura SENZA oneri di sicurezza:</t>
  </si>
  <si>
    <t>Ribasso in lettere</t>
  </si>
  <si>
    <t>ALLEGATO C1 - LISTA DELLE CATEGORIE DI LAVORAZIONE E FORNITURE OFFERTA CON PREZZI UNITARI
LISTA DELLE CATEGORIE DI LAVORAZIONE E FORNITURE
OFFERTA CON PREZZI UNITARI</t>
  </si>
  <si>
    <t>ALLEGATO C1 - a corpo LISTA DELLE CATEGORIE DI LAVORAZIONE E FORNITURE OFFERTA CON PREZZI UNITARI
LISTA DELLE CATEGORIE DI LAVORAZIONE E FORNITURE
OFFERTA CON PREZZI UNITARI</t>
  </si>
  <si>
    <t>Importo totale oneri di sicurezza:</t>
  </si>
  <si>
    <t>ALLEGATO C1 - Oneri sicurezza LISTA DELLE CATEGORIE DI LAVORAZIONE E FORNITURE OFFERTA CON PREZZI UNITARI
ANLAGE C1 - auf Aufmaß VERZEICHNIS DER ARBEITEN UND LIEFERUNGEN ANGEBOT MIT EINHEITSPREISEN</t>
  </si>
  <si>
    <t>Oneri sicurezza</t>
  </si>
  <si>
    <t>Importo totale offerto per lavori Lavori A Misura e/o A Corpo CON oneri di sicurezza</t>
  </si>
  <si>
    <t>Importo totale offerto per lavori Lavori A Misura e/o A Corpo SENZA oneri di sicurezza</t>
  </si>
  <si>
    <t>Oneri generali di cantiere</t>
  </si>
  <si>
    <t>01</t>
  </si>
  <si>
    <t>Prezzi elementari</t>
  </si>
  <si>
    <t>OG1</t>
  </si>
  <si>
    <t>01.01</t>
  </si>
  <si>
    <t>Mercedi orarie della mano d'opera</t>
  </si>
  <si>
    <t>01.01.01</t>
  </si>
  <si>
    <t>Settore edile/civile</t>
  </si>
  <si>
    <t>01.01.01.01</t>
  </si>
  <si>
    <t>Operaio alt. spec. o maestro professionale</t>
  </si>
  <si>
    <t>h</t>
  </si>
  <si>
    <t>A</t>
  </si>
  <si>
    <t>01.01.01.02</t>
  </si>
  <si>
    <t>Operaio spec.</t>
  </si>
  <si>
    <t>01.01.01.03</t>
  </si>
  <si>
    <t>Operaio qual.</t>
  </si>
  <si>
    <t>01.01.01.04</t>
  </si>
  <si>
    <t>Operaio com.</t>
  </si>
  <si>
    <t>01.01.02</t>
  </si>
  <si>
    <t>Settore metallo</t>
  </si>
  <si>
    <t>01.01.02.01</t>
  </si>
  <si>
    <t>01.01.02.02</t>
  </si>
  <si>
    <t>01.01.02.03</t>
  </si>
  <si>
    <t>01.01.02.04</t>
  </si>
  <si>
    <t>01.02</t>
  </si>
  <si>
    <t>Noli</t>
  </si>
  <si>
    <t>01.02.01</t>
  </si>
  <si>
    <t>Mezzi di trasporto</t>
  </si>
  <si>
    <t>01.02.01.03</t>
  </si>
  <si>
    <t>Autocarro</t>
  </si>
  <si>
    <t>01.02.01.03.b</t>
  </si>
  <si>
    <t>portata oltre 4,0 t fino a 8,00 t</t>
  </si>
  <si>
    <t>01.02.01.03.e</t>
  </si>
  <si>
    <t>Autocarro 33t</t>
  </si>
  <si>
    <t>01.02.03</t>
  </si>
  <si>
    <t>Macchine per movimento terra</t>
  </si>
  <si>
    <t>01.02.03.01</t>
  </si>
  <si>
    <t>Ruspa cingolata</t>
  </si>
  <si>
    <t>01.02.03.01.b</t>
  </si>
  <si>
    <t>oltre 37 kW fino a 50 kW (49 - 68 HP)</t>
  </si>
  <si>
    <t>01.02.03.01.f</t>
  </si>
  <si>
    <t>oltre 153 kW fino a 203 kW (205 - 272 HP)</t>
  </si>
  <si>
    <t>01.02.06</t>
  </si>
  <si>
    <t>Compressori</t>
  </si>
  <si>
    <t>01.02.06.01</t>
  </si>
  <si>
    <t>Compressore</t>
  </si>
  <si>
    <t>01.02.06.01.b</t>
  </si>
  <si>
    <t>oltre 3,00 m3/min fino a 6,00 m3/min</t>
  </si>
  <si>
    <t>01.02.06.02</t>
  </si>
  <si>
    <t>Sovrappr. demolitore</t>
  </si>
  <si>
    <t>01.02.06.02.a</t>
  </si>
  <si>
    <t>Sovrappr. ulteriore demolitore</t>
  </si>
  <si>
    <t>01.02.07</t>
  </si>
  <si>
    <t>Macchine utensili</t>
  </si>
  <si>
    <t>01.02.07.01</t>
  </si>
  <si>
    <t>Trapano elettr.</t>
  </si>
  <si>
    <t>01.02.07.02</t>
  </si>
  <si>
    <t>Trapano a percuss.</t>
  </si>
  <si>
    <t>01.02.07.03</t>
  </si>
  <si>
    <t>Sega circolare</t>
  </si>
  <si>
    <t>01.02.07.06</t>
  </si>
  <si>
    <t>Demolitore</t>
  </si>
  <si>
    <t>01.02.07.06.b</t>
  </si>
  <si>
    <t>con motore elettrico, potenza fino 2,00 kW.</t>
  </si>
  <si>
    <t>01.04</t>
  </si>
  <si>
    <t>Materiali</t>
  </si>
  <si>
    <t>01.04.01</t>
  </si>
  <si>
    <t>Inerti</t>
  </si>
  <si>
    <t>01.04.01.01</t>
  </si>
  <si>
    <t>Sabbia</t>
  </si>
  <si>
    <t>01.04.01.01.a</t>
  </si>
  <si>
    <t>Sabbia 0,063/4</t>
  </si>
  <si>
    <t>t</t>
  </si>
  <si>
    <t>01.04.01.02</t>
  </si>
  <si>
    <t>Ghiaia lavata 5/16, 16/25, 25/31,5, 31,5/63</t>
  </si>
  <si>
    <t>01.04.02</t>
  </si>
  <si>
    <t>Leganti</t>
  </si>
  <si>
    <t>01.04.02.05</t>
  </si>
  <si>
    <t>Cemento R32.5, sacchi</t>
  </si>
  <si>
    <t>kg</t>
  </si>
  <si>
    <t>01.04.02.12</t>
  </si>
  <si>
    <t>Malta espansa</t>
  </si>
  <si>
    <t>01.05</t>
  </si>
  <si>
    <t>Semilavorati</t>
  </si>
  <si>
    <t>01.05.01</t>
  </si>
  <si>
    <t>Malte</t>
  </si>
  <si>
    <t>01.05.01.04</t>
  </si>
  <si>
    <t>Malta bastarda per muratura:</t>
  </si>
  <si>
    <t>01.05.01.04.b</t>
  </si>
  <si>
    <t>calce idrata, cemento, sabbia classificata, classe di resistenza minima M5</t>
  </si>
  <si>
    <t>m3</t>
  </si>
  <si>
    <t>01.05.02</t>
  </si>
  <si>
    <t>Calcestruzzi</t>
  </si>
  <si>
    <t>01.05.02.02</t>
  </si>
  <si>
    <t>Conglomerato preconfezionato, classi di consistenza S2-S3</t>
  </si>
  <si>
    <t>01.05.02.02.b</t>
  </si>
  <si>
    <t>C 12/15, S2, D30</t>
  </si>
  <si>
    <t>01.05.02.02.f</t>
  </si>
  <si>
    <t>C 25/30, S2, D15</t>
  </si>
  <si>
    <t>02</t>
  </si>
  <si>
    <t>Opere da impresario - costruttore</t>
  </si>
  <si>
    <t>02.01</t>
  </si>
  <si>
    <t>Demolizioni</t>
  </si>
  <si>
    <t>02.01.02</t>
  </si>
  <si>
    <t>Demolizioni parziali</t>
  </si>
  <si>
    <t>02.01.02.03</t>
  </si>
  <si>
    <t>Demolizione di muratura mista di pietrame e malta cementizia, qualsiasi spessore ed altezza negli ambienti esterni</t>
  </si>
  <si>
    <t>02.01.02.04</t>
  </si>
  <si>
    <t>Demolizione di strutture in cemento armato con apparecchiature idrauliche, comprese eventuali perforazioni</t>
  </si>
  <si>
    <t>02.01.03</t>
  </si>
  <si>
    <t>Rimozioni di elementi costruttivi</t>
  </si>
  <si>
    <t>02.01.03.01</t>
  </si>
  <si>
    <t>Rimozione e asporto di elementi costruttivi</t>
  </si>
  <si>
    <t>02.01.03.01.q</t>
  </si>
  <si>
    <t>Rimozione e asporto di elementi costruttivi: guardrail stradale in acciaio zincato</t>
  </si>
  <si>
    <t>m</t>
  </si>
  <si>
    <t>02.01.03.01.r</t>
  </si>
  <si>
    <t>Rimozione e asporto di elementi costruttivi: segnaletica stradale</t>
  </si>
  <si>
    <t>cad</t>
  </si>
  <si>
    <t>02.01.03.01.s</t>
  </si>
  <si>
    <t>Rimozione e asporto di elementi costruttivi: palo illuminazione stradale</t>
  </si>
  <si>
    <t>02.01.03.08</t>
  </si>
  <si>
    <t>Perforazioni a rotazione di conglomerato cementizio</t>
  </si>
  <si>
    <t>02.01.03.08.f</t>
  </si>
  <si>
    <t>Perforazioni a rotazione di conglomerato cementizio: D = 52 mm</t>
  </si>
  <si>
    <t>cm</t>
  </si>
  <si>
    <t>02.01.03.08.k</t>
  </si>
  <si>
    <t>Perforazioni a rotazione di conglomerato cementizio: D da 102 mm a 132 mm</t>
  </si>
  <si>
    <t>02.01.03.08.n</t>
  </si>
  <si>
    <t>Perforazioni a rotazione di conglomerato cementizio: D = 162 mm</t>
  </si>
  <si>
    <t>02.01.03.08.p</t>
  </si>
  <si>
    <t>Perforazioni a rotazione di conglomerato cementizio: D = 182 mm</t>
  </si>
  <si>
    <t>02.01.03.08.q</t>
  </si>
  <si>
    <t>Perforazioni a rotazione di conglomerato cementizio: D = 202 mm</t>
  </si>
  <si>
    <t>02.01.03.08.s</t>
  </si>
  <si>
    <t>Perforazioni a rotazione di conglomerato cementizio: D = 250 mm</t>
  </si>
  <si>
    <t>02.01.03.09</t>
  </si>
  <si>
    <t>Taglio a sega o filo di pareti in conglomerato cementizio anche armato</t>
  </si>
  <si>
    <t>02.01.03.09.a</t>
  </si>
  <si>
    <t>Taglio di pareti, con sega circolare</t>
  </si>
  <si>
    <t>m2</t>
  </si>
  <si>
    <t>02.01.03.10</t>
  </si>
  <si>
    <t>Taglio a sega o filo di conglomerato cementizio</t>
  </si>
  <si>
    <t>02.01.03.10.a</t>
  </si>
  <si>
    <t>Taglio di lastre di solai con sega circolare, eseguito dall'alto verso il basso</t>
  </si>
  <si>
    <t>02.01.03.11</t>
  </si>
  <si>
    <t>Rimozione e asporto di pavimenti esterni</t>
  </si>
  <si>
    <t>02.01.03.11.a</t>
  </si>
  <si>
    <t>Rimozione e asporto di manti stradali bituminosi, spessore fino a 20 cm</t>
  </si>
  <si>
    <t>02.01.03.11.b</t>
  </si>
  <si>
    <t>Taglio di manti stradali in conglomerato bituminoso</t>
  </si>
  <si>
    <t>02.01.03.11.c</t>
  </si>
  <si>
    <t>Rimozione di pavimentazioni in cubetti di porfido con recupero</t>
  </si>
  <si>
    <t>02.01.03.11.d</t>
  </si>
  <si>
    <t>Rimozione di cordonate in porfido con recupero</t>
  </si>
  <si>
    <t>02.01.04</t>
  </si>
  <si>
    <t>Diritti di discarica</t>
  </si>
  <si>
    <t>02.01.04.01</t>
  </si>
  <si>
    <t>Diritti di discarica per materiali da scavo</t>
  </si>
  <si>
    <t>02.01.04.01.h</t>
  </si>
  <si>
    <t>cat.1/C: miscuglio sabbia e ghiaia con limo e argilla</t>
  </si>
  <si>
    <t>02.01.04.02</t>
  </si>
  <si>
    <t>Diritti di discarica per macerie edili</t>
  </si>
  <si>
    <t>02.01.04.02.k</t>
  </si>
  <si>
    <t>cat.2/A: macerie edili minerali</t>
  </si>
  <si>
    <t>02.01.04.02.m</t>
  </si>
  <si>
    <t>cat.2/C: asfalto</t>
  </si>
  <si>
    <t>02.01.04.02.r</t>
  </si>
  <si>
    <t>cat.4/A: calcestruzzo armato</t>
  </si>
  <si>
    <t>02.02</t>
  </si>
  <si>
    <t>Movimenti di terra</t>
  </si>
  <si>
    <t>02.02.01</t>
  </si>
  <si>
    <t>Preparazione area cantiere</t>
  </si>
  <si>
    <t>02.02.01.02</t>
  </si>
  <si>
    <t>Adeguamento, livellamento e compattazione del suolo di scavo</t>
  </si>
  <si>
    <t>02.02.03</t>
  </si>
  <si>
    <t>Scavi di sbancamento (a sezione aperta)</t>
  </si>
  <si>
    <t>02.02.03.01</t>
  </si>
  <si>
    <t>Scavo generale:</t>
  </si>
  <si>
    <t>02.02.03.01.a</t>
  </si>
  <si>
    <t>Scavo generale: con mezzo mecc. con trasp. a rifiuto</t>
  </si>
  <si>
    <t>02.02.03.01.b</t>
  </si>
  <si>
    <t>Scavo generale: con mezzo mecc. con mezzo mecc. con trasp. entro cantiere</t>
  </si>
  <si>
    <t>02.02.04</t>
  </si>
  <si>
    <t>Scavo a sezione obbligata</t>
  </si>
  <si>
    <t>02.02.04.02</t>
  </si>
  <si>
    <t>Scavo a sezione ristretta in materiale di qualunque consistenza</t>
  </si>
  <si>
    <t>02.02.04.02.a</t>
  </si>
  <si>
    <t>Scavo a sezione ristretta in materiale di qualunque consistenza: con caricamento su mezzo e con trasporto</t>
  </si>
  <si>
    <t>02.02.04.02.b</t>
  </si>
  <si>
    <t>Scavo a sezione ristretta in materiale di qualunque consistenza: deposito laterale entro 5,0 m, senza caricamento su mezzo e senza trasporto</t>
  </si>
  <si>
    <t>02.02.04.02.c</t>
  </si>
  <si>
    <t>Sovrapprezzo per profondità (scavi a sezione)</t>
  </si>
  <si>
    <t>02.02.05</t>
  </si>
  <si>
    <t>Rinterri e rilevati</t>
  </si>
  <si>
    <t>02.02.05.01</t>
  </si>
  <si>
    <t>Rinterro con materiale di scavo</t>
  </si>
  <si>
    <t>02.02.05.01.b</t>
  </si>
  <si>
    <t>Rinterro con materiale di scavo: con mezzi meccanici</t>
  </si>
  <si>
    <t>02.02.05.01.d</t>
  </si>
  <si>
    <t>Rinterro con materiale di scavo: con mezzi meccanici e compattazione aggiuntiva EV1&gt; 60 MN/m², Ev2/Ev1&lt;2,1</t>
  </si>
  <si>
    <t>02.02.05.02</t>
  </si>
  <si>
    <t>Rinterro e rilevato con materiale di cava</t>
  </si>
  <si>
    <t>02.02.05.02.b</t>
  </si>
  <si>
    <t>Rinterro e rilevato con materiale di cava di pezzatura grossa: con mezzi meccanici</t>
  </si>
  <si>
    <t>02.02.05.02.d</t>
  </si>
  <si>
    <t>Rinterro e rilevato con materiale di cava di pezzatura grossa: con mezzi meccanici e compattazione aggiuntiva EV1&gt; 60 MN/m², Ev2/Ev1&lt;2,1</t>
  </si>
  <si>
    <t>02.02.05.07</t>
  </si>
  <si>
    <t>Terra di coltivo</t>
  </si>
  <si>
    <t>02.02.05.08</t>
  </si>
  <si>
    <t>Materiale da pietrisco / inerte aperto per drenaggi 16/32</t>
  </si>
  <si>
    <t>02.02.05.09</t>
  </si>
  <si>
    <t>Sabbia da cava 0,20 - 5 mm</t>
  </si>
  <si>
    <t>02.04</t>
  </si>
  <si>
    <t>Opere in conglomerato cementizio armato e non armato, casseforme e prefabbricati</t>
  </si>
  <si>
    <t>02.04.71</t>
  </si>
  <si>
    <t>Casseformi per strutture adiacenti a terra,  sottomurazioni</t>
  </si>
  <si>
    <t>02.04.71.01</t>
  </si>
  <si>
    <t>Casseratura laterale per solette e solettoni di base:</t>
  </si>
  <si>
    <t>02.04.71.01.a</t>
  </si>
  <si>
    <t>per struttura superficiale S1</t>
  </si>
  <si>
    <t>02.04.71.02</t>
  </si>
  <si>
    <t>Casseratura laterale per fondazioni</t>
  </si>
  <si>
    <t>02.04.71.02.a</t>
  </si>
  <si>
    <t>02.04.71.51</t>
  </si>
  <si>
    <t>Sovrapprezzo per casseratura curva in un senso</t>
  </si>
  <si>
    <t>02.04.71.51.a</t>
  </si>
  <si>
    <t>R&lt;5,00m</t>
  </si>
  <si>
    <t>02.04.72</t>
  </si>
  <si>
    <t>Casseforme per muri e pareti</t>
  </si>
  <si>
    <t>02.04.72.01</t>
  </si>
  <si>
    <t>Sovrapprezzo per casseratura unilaterale per muri e pareti diritte:</t>
  </si>
  <si>
    <t>02.04.72.01.c</t>
  </si>
  <si>
    <t>per struttura superficiale S3</t>
  </si>
  <si>
    <t>02.04.72.02</t>
  </si>
  <si>
    <t>Casseratura per muri e pareti diritte:</t>
  </si>
  <si>
    <t>02.04.72.02.c</t>
  </si>
  <si>
    <t>02.04.72.51</t>
  </si>
  <si>
    <t>Sovrapprezzo per casseratura curva in un senso:</t>
  </si>
  <si>
    <t>02.04.72.51.b</t>
  </si>
  <si>
    <t>R = 5,00 - 1,00 m</t>
  </si>
  <si>
    <t>02.04.73</t>
  </si>
  <si>
    <t>Casseforme per solette, mensole, scale</t>
  </si>
  <si>
    <t>02.04.73.01</t>
  </si>
  <si>
    <t>Casseratura di solette, solette a sbalzo:</t>
  </si>
  <si>
    <t>02.04.73.01.b</t>
  </si>
  <si>
    <t>02.04.73.03</t>
  </si>
  <si>
    <t>Casseratura di solette per scale, pianerottoli, gradini</t>
  </si>
  <si>
    <t>02.04.73.03.b</t>
  </si>
  <si>
    <t>02.04.73.50</t>
  </si>
  <si>
    <t>02.04.73.50.b</t>
  </si>
  <si>
    <t>02.04.73.53</t>
  </si>
  <si>
    <t>Sovrapprezzo per controcasseratura superiore di solette piane e a sbalzo</t>
  </si>
  <si>
    <t>02.04.73.53.b</t>
  </si>
  <si>
    <t>Sovrapprezzo per controcasseratura superiore di solette inclinate da 11° e fino a 45° dall'orizzontale</t>
  </si>
  <si>
    <t>02.04.74</t>
  </si>
  <si>
    <t>Casseforme per strutture orizzontali (travi)</t>
  </si>
  <si>
    <t>02.04.74.01</t>
  </si>
  <si>
    <t>Casseratura di travi rettilinee:</t>
  </si>
  <si>
    <t>02.04.74.01.b</t>
  </si>
  <si>
    <t>02.04.75</t>
  </si>
  <si>
    <t>Casseforme per pilastri</t>
  </si>
  <si>
    <t>02.04.75.01</t>
  </si>
  <si>
    <t>Casseratura di pilastri a sezione poligonale fino a 4 spigoli</t>
  </si>
  <si>
    <t>02.04.75.01.b</t>
  </si>
  <si>
    <t>02.04.75.03</t>
  </si>
  <si>
    <t>Casseratura per pilastri a sezione circolare</t>
  </si>
  <si>
    <t>02.04.75.03.b</t>
  </si>
  <si>
    <t>02.04.75.50</t>
  </si>
  <si>
    <t>Sovrapprezzo per pilastri con asse inclinato</t>
  </si>
  <si>
    <t>02.04.75.50.b</t>
  </si>
  <si>
    <t>da 10,10° - 30,00° dalla verticale</t>
  </si>
  <si>
    <t>02.04.75.51</t>
  </si>
  <si>
    <t>Sovrapprezzo per pilastri con generatrice rettilinea inclinata</t>
  </si>
  <si>
    <t>02.04.76</t>
  </si>
  <si>
    <t>Casseforme per piccoli manufatti</t>
  </si>
  <si>
    <t>02.04.76.01</t>
  </si>
  <si>
    <t>Casseratura per piccoli manufatti</t>
  </si>
  <si>
    <t>02.04.76.01.b</t>
  </si>
  <si>
    <t>02.04.77</t>
  </si>
  <si>
    <t>Opere di sostegno, piani di lavoro H&gt;3,00m</t>
  </si>
  <si>
    <t>02.04.77.01</t>
  </si>
  <si>
    <t>Sovraprezzo per opere di sostegno muri, pareti, solette, mensole, scale, strutture orizontali, travi e pilastri, H &gt; 3,0 m</t>
  </si>
  <si>
    <t>02.04.77.01.a</t>
  </si>
  <si>
    <t>H oltre 3,0 fino a 6,0 m</t>
  </si>
  <si>
    <t>02.04.77.01.b</t>
  </si>
  <si>
    <t>H oltre 6,0 fino a 8,0 m</t>
  </si>
  <si>
    <t>02.04.77.02</t>
  </si>
  <si>
    <t>Piani di lavoro, H &gt; 3,0 m</t>
  </si>
  <si>
    <t>02.04.77.02.b</t>
  </si>
  <si>
    <t>02.04.78</t>
  </si>
  <si>
    <t>Sovrapprezzi</t>
  </si>
  <si>
    <t>02.04.78.01</t>
  </si>
  <si>
    <t>Sovrapprezzi per casseratura a perdere</t>
  </si>
  <si>
    <t>02.04.78.01.c</t>
  </si>
  <si>
    <t>02.04.78.03</t>
  </si>
  <si>
    <t>Sovrapprezzo per cassero in faccia a vista S4b con pannelli FinPly, s= 9 mm</t>
  </si>
  <si>
    <t>02.04.78.04</t>
  </si>
  <si>
    <t>Sovrapprezzo a casseratura di solette piane con nervatura inferiore e solette a sbalzo per cassero di solette con pendenza</t>
  </si>
  <si>
    <t>02.04.80</t>
  </si>
  <si>
    <t>Conglomerato cementizio per manufatti armati e non armati</t>
  </si>
  <si>
    <t>02.04.80.01</t>
  </si>
  <si>
    <t>Conglomerato cementizio per sottofondi, spianamenti e riempimenti</t>
  </si>
  <si>
    <t>02.04.80.01.a</t>
  </si>
  <si>
    <t>classe C 8/10</t>
  </si>
  <si>
    <t>02.04.80.05</t>
  </si>
  <si>
    <t>Conglomerato cementizio per manufatti di qualunque ubicazione, forma e dimensione</t>
  </si>
  <si>
    <t>02.04.80.05.f</t>
  </si>
  <si>
    <t>classe C 32/40</t>
  </si>
  <si>
    <t>02.04.80.05.g</t>
  </si>
  <si>
    <t>classe C 35/45</t>
  </si>
  <si>
    <t>02.04.80.05.h</t>
  </si>
  <si>
    <t>classe C 30/37</t>
  </si>
  <si>
    <t>02.04.80.05.i</t>
  </si>
  <si>
    <t>Classe C 40/50</t>
  </si>
  <si>
    <t>02.04.85</t>
  </si>
  <si>
    <t>Sovrapprezzi per conglomerato cementizio per manufatti armati e non armati della stessa classe di resistenza</t>
  </si>
  <si>
    <t>02.04.85.01</t>
  </si>
  <si>
    <t>classe di esposizione XC</t>
  </si>
  <si>
    <t>02.04.85.01.a</t>
  </si>
  <si>
    <t>XC3 con penetrazione acqua 30 mm</t>
  </si>
  <si>
    <t>02.04.85.01.b</t>
  </si>
  <si>
    <t>XC4 con penetrazione acqua 15 mm</t>
  </si>
  <si>
    <t>02.04.85.03</t>
  </si>
  <si>
    <t>classe di esposizione XF</t>
  </si>
  <si>
    <t>02.04.85.03.a</t>
  </si>
  <si>
    <t>XF1</t>
  </si>
  <si>
    <t>02.04.85.05</t>
  </si>
  <si>
    <t>Sovrapprezzo per conglomerato cementizio con altre classi di consistenza</t>
  </si>
  <si>
    <t>02.04.85.05.a</t>
  </si>
  <si>
    <t>classe di consistenza S4, fluida</t>
  </si>
  <si>
    <t>02.04.85.05.e</t>
  </si>
  <si>
    <t>Calcestruzzo autocompattante (SCC)</t>
  </si>
  <si>
    <t>02.04.85.11</t>
  </si>
  <si>
    <t>Sovrapprezzo per gettata di calcestruzzo su superfici inclinate con pendenza oltre 10%</t>
  </si>
  <si>
    <t>02.04.85.12</t>
  </si>
  <si>
    <t>Sovrapprezzo a conglomerato cementizio per manufatti di qualunque ubicazione, forma e dimensione per il fratazzo meccanico a fresco di superfici in calcestruzzo</t>
  </si>
  <si>
    <t>02.04.85.13</t>
  </si>
  <si>
    <t>Sovrapprezzo a conglomerato cementizio per manufatti di qualunque ubicazione, forma e dimensione per la formazione di pendenze oltre una direzione su superfici in calcestruzzo fresche</t>
  </si>
  <si>
    <t>02.04.90</t>
  </si>
  <si>
    <t>Elementi prefabbricati</t>
  </si>
  <si>
    <t>02.04.90.01</t>
  </si>
  <si>
    <t>Produzione, fornitura e montaggio in opera di elemento prefabbricato di calcestruzzo per rampe scala</t>
  </si>
  <si>
    <t>02.04.90.01.a</t>
  </si>
  <si>
    <t>Produzione, fornitura e montaggio in opera di elemento prefabbricato di calcestruzzo per rampe scala: 10 gradini 17/30cm, b= 125cm e 1 pianerottolo l/b= 105/125cm</t>
  </si>
  <si>
    <t>02.04.90.01.b</t>
  </si>
  <si>
    <t>Produzione, fornitura e montaggio in opera di elemento prefabbricato di calcestruzzo per rampe scala: 11 gradini 17/30cm, b= 125cm</t>
  </si>
  <si>
    <t>02.04.90.01.c</t>
  </si>
  <si>
    <t>Produzione, fornitura e montaggio in opera di elemento prefabbricato di calcestruzzo per rampe scala: 7 gradini 17/30cm, b= 125cm e 1 pianerottolo l/b= 105/125cm</t>
  </si>
  <si>
    <t>02.04.90.01.d</t>
  </si>
  <si>
    <t>Produzione, fornitura e montaggio in opera di elemento prefabbricato di calcestruzzo per rampe scala: 12 gradini 17/30cm, b= 125cm e 1 pianerottolo l/b= 60/125cm</t>
  </si>
  <si>
    <t>02.04.90.02</t>
  </si>
  <si>
    <t>Produzione, fornitura e montaggio in opera di gradini ad angolo prefabbricati in calcestruzzo</t>
  </si>
  <si>
    <t>02.04.90.02.a</t>
  </si>
  <si>
    <t>Produzione, fornitura e montaggio in opera di gradini/pianerottoli ad angolo prefabbricati in calcestruzzo: gradino 17/30cm, s= 5cm</t>
  </si>
  <si>
    <t>02.04.90.02.b</t>
  </si>
  <si>
    <t>Produzione, fornitura e montaggio in opera di gradini/pianerottoli ad angolo prefabbricati in calcestruzzo: gradino 17/95cm, s= 5cm</t>
  </si>
  <si>
    <t>02.04.90.02.c</t>
  </si>
  <si>
    <t>Produzione, fornitura e montaggio in opera di gradini/pianerottoli ad angolo prefabbricati in calcestruzzo: gradino 15/30cm, s= 5cm</t>
  </si>
  <si>
    <t>02.04.90.03</t>
  </si>
  <si>
    <t>Produzione, fornitura e montaggio in opera dello zoccolo  prefabbricato in calcestruzzo per l’impianto sbarra composto da tre elementi, l/b/h= 2x125+200/55/45cm</t>
  </si>
  <si>
    <t>02.04.90.04</t>
  </si>
  <si>
    <t>Produzione, fornitura e montaggio in opera di elementi di facciata continua in prefabbricato in calcestruzzo, s= 10cm, superficie liscia da cassero, spigoli vivi</t>
  </si>
  <si>
    <t>02.04.90.05</t>
  </si>
  <si>
    <t>Sovrapprezzo alla produzione, fornitura e montaggio in opera di elementi di facciata continua in prefabbricato in calcestruzzo, s= 10cm, per l’esecuzione di elementi da parapetto, superficie liscia da cassero su ambi i lati, spigoli vivi</t>
  </si>
  <si>
    <t>02.04.100</t>
  </si>
  <si>
    <t>Inserti speciali</t>
  </si>
  <si>
    <t>02.04.100.01</t>
  </si>
  <si>
    <t>Fornitura e messa in opera di profilati per giunti di lavoro in PVC-Pb h= 190mm</t>
  </si>
  <si>
    <t>02.04.100.02</t>
  </si>
  <si>
    <t>Fornitura e posa in opera di fasce con divisione acustica in appoggi elastomerici su lastre PE in schiuma rigida per scale prefabbricate</t>
  </si>
  <si>
    <t>02.04.100.03</t>
  </si>
  <si>
    <t>Fornitura e posa in opera di perni in acciaio inossidabile di bloccaggio per scale prefabbricate con divisione acustica</t>
  </si>
  <si>
    <t>02.04.100.04</t>
  </si>
  <si>
    <t>Fornitura e posa in opera di cassetta d’installazione in alluminio nei solai in calcestruzzo armato, per l’installazione di corpi illuminanti LT 14.1, l/b/h= 325/325/170mm</t>
  </si>
  <si>
    <t>02.04.100.05</t>
  </si>
  <si>
    <t>Fornitura e posa in opera di cassetta d’installazione in alluminio e plastica rinforzata con fibra di vetro nelle pareti in calcestruzzo armato, per l’installazione di corpi illuminanti LT 15.1, l/b/h= 370/81/900mm</t>
  </si>
  <si>
    <t>02.05</t>
  </si>
  <si>
    <t>Acciaio per c. a.</t>
  </si>
  <si>
    <t>02.05.01</t>
  </si>
  <si>
    <t>Acciaio in barre</t>
  </si>
  <si>
    <t>02.05.01.01</t>
  </si>
  <si>
    <t>02.05.01.01.a</t>
  </si>
  <si>
    <t>Betonstabstahl: acciaio ad aderenza migl. B450C</t>
  </si>
  <si>
    <t>02.05.01.02</t>
  </si>
  <si>
    <t>Distanziatore a rete</t>
  </si>
  <si>
    <t>02.05.02</t>
  </si>
  <si>
    <t>Reti elettrosaldate</t>
  </si>
  <si>
    <t>02.05.02.01</t>
  </si>
  <si>
    <t>02.05.02.01.a</t>
  </si>
  <si>
    <t>Reti elettrosaldate B450C</t>
  </si>
  <si>
    <t>02.05.03</t>
  </si>
  <si>
    <t>Elementi statici speciali</t>
  </si>
  <si>
    <t>02.05.03.01</t>
  </si>
  <si>
    <t>Fornitura e posa in opera di listello per armatura di punzonamento</t>
  </si>
  <si>
    <t>02.05.03.02</t>
  </si>
  <si>
    <t>Fornitura e posa in opera di giunzioni per armature</t>
  </si>
  <si>
    <t>02.05.03.03</t>
  </si>
  <si>
    <t>Armatura di ripresa per ancoraggio in cemento armato</t>
  </si>
  <si>
    <t>02.05.03.03.a</t>
  </si>
  <si>
    <t>D da 8 a 14 mm</t>
  </si>
  <si>
    <t>02.05.03.03.b</t>
  </si>
  <si>
    <t>D da 16 a 24 mm</t>
  </si>
  <si>
    <t>02.05.03.04</t>
  </si>
  <si>
    <t>Accoppiatori per acciai d’armatura</t>
  </si>
  <si>
    <t>pezzi</t>
  </si>
  <si>
    <t>02.07</t>
  </si>
  <si>
    <t>Murature in pietra artificiale (blocchi, laterizi)</t>
  </si>
  <si>
    <t>02.07.03</t>
  </si>
  <si>
    <t>Tramezze, rivestimenti</t>
  </si>
  <si>
    <t>02.07.03.03</t>
  </si>
  <si>
    <t>Tramezze e fodere in mattoni forati, s= 12,0 cm</t>
  </si>
  <si>
    <t>02.07.03.03.b</t>
  </si>
  <si>
    <t>Tramezze e fodere in mattoni forati, s= 12,0 cm, con impiego di malta bastarda del gruppo M2,5</t>
  </si>
  <si>
    <t>02.07.03.13</t>
  </si>
  <si>
    <t>Tramezze e fodere in blocchi forati di calcestruzzo, s= 8,0 cm, EI 60</t>
  </si>
  <si>
    <t>02.09</t>
  </si>
  <si>
    <t>Intonaci</t>
  </si>
  <si>
    <t>02.09.01</t>
  </si>
  <si>
    <t>02.09.01.02</t>
  </si>
  <si>
    <t>Fornitura ed applicazione di intonaco grezzo 2 mani</t>
  </si>
  <si>
    <t>02.09.01.02.b</t>
  </si>
  <si>
    <t>Fornitura ed applicazione di intonaco grezzo 2 mani, rinzaffo e malta bastarda</t>
  </si>
  <si>
    <t>02.10</t>
  </si>
  <si>
    <t>Vespai e sottofondi</t>
  </si>
  <si>
    <t>02.10.02</t>
  </si>
  <si>
    <t>Massetti di sottofondo</t>
  </si>
  <si>
    <t>02.10.02.01</t>
  </si>
  <si>
    <t>Massetto su ossatura spess. 10 cm:</t>
  </si>
  <si>
    <t>02.10.02.01.a</t>
  </si>
  <si>
    <t>Massetto su ossatura spess. 10 cm: impasto di cem.</t>
  </si>
  <si>
    <t>02.10.02.03</t>
  </si>
  <si>
    <t>Massetto livellante spess. 5-6cm:</t>
  </si>
  <si>
    <t>02.10.02.03.b</t>
  </si>
  <si>
    <t>Massetto livellante spess. 5-6cm: cemento cellulare</t>
  </si>
  <si>
    <t>02.10.02.05</t>
  </si>
  <si>
    <t>Sovrappr. voce .03 b) magg. spess. 1cm</t>
  </si>
  <si>
    <t>m2cm</t>
  </si>
  <si>
    <t>02.10.02.10</t>
  </si>
  <si>
    <t>Massetto di protezione spess. min. 5cm</t>
  </si>
  <si>
    <t>02.10.03</t>
  </si>
  <si>
    <t>Massetti galleggianti</t>
  </si>
  <si>
    <t>02.10.03.03</t>
  </si>
  <si>
    <t>Massetto galleggiante con riscaldamento a pavimento a base cementizia CT C25 F5 per pavimenti incollati spessore 7,0cm</t>
  </si>
  <si>
    <t>02.10.03.04</t>
  </si>
  <si>
    <t>Sovrappr. voce .03</t>
  </si>
  <si>
    <t>02.10.03.04.a</t>
  </si>
  <si>
    <t>02.10.03.13</t>
  </si>
  <si>
    <t>Tassello per giunti nei massetti, ST37, 300 x ø 4mm</t>
  </si>
  <si>
    <t>02.10.04</t>
  </si>
  <si>
    <t>Pavimenti in cemento</t>
  </si>
  <si>
    <t>02.10.04.02</t>
  </si>
  <si>
    <t>Pavimento industriale, spessore 10cm</t>
  </si>
  <si>
    <t>02.10.04.02.b</t>
  </si>
  <si>
    <t>Pavimento industriale, spessore 10cm: superficie con frattazzo meccanico, classe antiscivolo R9</t>
  </si>
  <si>
    <t>02.10.04.02.d</t>
  </si>
  <si>
    <t>Pavimento industriale, spessore 10cm: sovrapprezzo voce .02 b) magg. spess. 1cm</t>
  </si>
  <si>
    <t>02.10.04.02.e</t>
  </si>
  <si>
    <t>Pavimento industriale, spessore 10cm: sovrapprezzo per l’esecuzione di una superficie strutturata tirata a scopa</t>
  </si>
  <si>
    <t>02.10.04.02.f</t>
  </si>
  <si>
    <t>Pavimento industriale, spessore 10cm: sovrapprezzo per l’esecuzione con riscaldamento a pavimento industriale</t>
  </si>
  <si>
    <t>02.10.04.02.g</t>
  </si>
  <si>
    <t>Pavimento industriale, spessore 10cm: sovrapprezzo per lo spolvero al titanio per superfici uniformi omogenei chiare</t>
  </si>
  <si>
    <t>02.10.04.02.h</t>
  </si>
  <si>
    <t>Pavimento industriale, spessore 10cm: sovrapprezzo per la casseratura di gradini</t>
  </si>
  <si>
    <t>02.10.04.03</t>
  </si>
  <si>
    <t>Fornitura ed applicazione di strati di protezione e impregnante per pavimenti industriali</t>
  </si>
  <si>
    <t>02.10.04.03.a</t>
  </si>
  <si>
    <t>Fornitura ed applicazione di strati di protezione e impregnante per pavimenti industriali: superfici interne con rivestimento superficiale a microfilm ibrido al litio per l'indurimento e la sigillatura delle superfici in calcestruzzo</t>
  </si>
  <si>
    <t>02.10.04.03.b</t>
  </si>
  <si>
    <t>Fornitura ed applicazione di strati di protezione e impregnante per pavimenti industriali: superfici esterne con rivestimento superficiale a litiosilicato - silicio di silicio per l'indurimento, la compattazione e la sigillatura delle superfici in cls</t>
  </si>
  <si>
    <t>02.11</t>
  </si>
  <si>
    <t>Impermeabilizzazioni</t>
  </si>
  <si>
    <t>02.11.01</t>
  </si>
  <si>
    <t>Impermeabilizzazione orizzontale sotto pareti</t>
  </si>
  <si>
    <t>02.11.01.02</t>
  </si>
  <si>
    <t>Imperm. orizz.:</t>
  </si>
  <si>
    <t>02.11.01.02.a</t>
  </si>
  <si>
    <t>malta imperm. 2000g/m2</t>
  </si>
  <si>
    <t>02.11.02</t>
  </si>
  <si>
    <t>Impermeabilizzazione verticale di pareti</t>
  </si>
  <si>
    <t>02.11.02.03</t>
  </si>
  <si>
    <t>Impermeabilizzazione di muri esterni contro terra con emulsione in bitume; prodotto applicato min. 4000 g/m²; spessore finito almeno 3 mm</t>
  </si>
  <si>
    <t>02.11.02.04</t>
  </si>
  <si>
    <t>Impermeabilizzazione di muri esterni contro terra con mano di fondo bituminoso e manto impermeabile di bitume elastomerico con tessuto non tessuto; s= 4,0 mm, peso min. 4,4 kg/m²</t>
  </si>
  <si>
    <t>02.11.03</t>
  </si>
  <si>
    <t>Impermeabilizzazione di sottofondi</t>
  </si>
  <si>
    <t>02.11.03.01</t>
  </si>
  <si>
    <t>Imperm.sottof. 1xmembr: bituminosa prefabbr.:</t>
  </si>
  <si>
    <t>02.11.03.01.b</t>
  </si>
  <si>
    <t>Imperm.sottof. 1xmembr: bituminosa prefabbr.: manto impermeabile di bitume elastomerico con tessuto non tessuto; s= 4,0 mm, peso min. 4,6 kg/m², sopra spargimento fine, sotto rivestimento con pellicola, saldata sull’intera superficie</t>
  </si>
  <si>
    <t>02.11.03.01.e</t>
  </si>
  <si>
    <t>Imperm.sottof. 1xmembr: bituminosa prefabbr.: manto a barriera vapore di bitume elastomerico con membrana in alluminio e t. n. t. di vetro rinforz. f. continuo; s= 3,8 mm, peso min. 4,4 kg/m², posata con giunti di raccordo e perim. saldati, imp. al radon</t>
  </si>
  <si>
    <t>02.11.03.01.f</t>
  </si>
  <si>
    <t>Imperm.sottof. 1xmembr: bituminosa prefabbr.: manto a barriera vapore di bitume elastomerico con membrana in alluminio e tessuto non tessuto di vetro rinforzato a filo continuo; s= 3,8 mm, peso min. 4,4 kg/m², saldata sull’intera superficie, imp. al radon</t>
  </si>
  <si>
    <t>02.11.03.01.g</t>
  </si>
  <si>
    <t>Imperm.sottof. 1xmembr: bituminosa prefabbr.: manto impermeabile di bitume elastomerico con t. n. t. per ponti / asfalto a caldo; s= 4,8 mm, peso min. 5,7 kg/m², sopra spargimento fine, sotto rivestimento con pellicola, saldata sull’intera superficie</t>
  </si>
  <si>
    <t>02.11.03.01.h</t>
  </si>
  <si>
    <t>Imperm.sottof. 1xmembr: bituminosa prefabbr.: manto impermeabile di bitume plastomero con t. n. t. per ponti / asfalto a caldo; s= 4,0 mm, peso min. 4,2 kg/m², sopra spargimento fine, sotto rivestimento con pellicola, saldata sull’intera superficie</t>
  </si>
  <si>
    <t>02.11.03.06</t>
  </si>
  <si>
    <t>Imprimitura bituminosa:</t>
  </si>
  <si>
    <t>02.11.03.06.a</t>
  </si>
  <si>
    <t>Imprimitura bituminosa: Fondo bituminoso liquido, con solventi a presa rapida, 0,25 – 0,30 l/m²</t>
  </si>
  <si>
    <t>02.11.03.06.b</t>
  </si>
  <si>
    <t>Imprimitura bituminosa: Fondo bituminoso liquido, con solventi, 0,20 – 0,30 l/m² per membrane per ponti</t>
  </si>
  <si>
    <t>02.11.03.07</t>
  </si>
  <si>
    <t>Converse e supporti di acciaio zincato a caldo; s= 2,0 mm, sviluppo fino a 400 mm</t>
  </si>
  <si>
    <t>02.11.03.08</t>
  </si>
  <si>
    <t>Listelli coprigiunto continui di profilati in alluminio estruso, larghezza 70 mm</t>
  </si>
  <si>
    <t>02.11.03.09</t>
  </si>
  <si>
    <t>Gocciolatoio in lamiera d’alluminio, s= 1,0 mm, sviluppo 100 mm</t>
  </si>
  <si>
    <t>02.11.03.10</t>
  </si>
  <si>
    <t>Panello a tre strati in legno impermeabile, s= 22mm, b= ca. 300mm, avvitato sul solaio in cls</t>
  </si>
  <si>
    <t>02.11.04</t>
  </si>
  <si>
    <t>Strati separatori, strati protettivi</t>
  </si>
  <si>
    <t>02.11.04.01</t>
  </si>
  <si>
    <t>Strato separatore:</t>
  </si>
  <si>
    <t>02.11.04.01.b</t>
  </si>
  <si>
    <t>Strato separatore: strato poliestere 150 g/m2</t>
  </si>
  <si>
    <t>02.11.04.01.d</t>
  </si>
  <si>
    <t>Strato separatore: strato polipropilene 300g/m2</t>
  </si>
  <si>
    <t>02.11.04.01.g</t>
  </si>
  <si>
    <t>Strato separatore: polietilene 0,20mm</t>
  </si>
  <si>
    <t>02.11.04.01.h</t>
  </si>
  <si>
    <t>Strato separatore: polietilene 0,30mm</t>
  </si>
  <si>
    <t>02.11.05</t>
  </si>
  <si>
    <t>Giunti</t>
  </si>
  <si>
    <t>02.11.05.05</t>
  </si>
  <si>
    <t>Sigillatura antincendio EI 60 di giunti strutturali orizzontali e verticali con schiuma antifuoco poliuretanica</t>
  </si>
  <si>
    <t>02.11.05.05.a</t>
  </si>
  <si>
    <t>Sigillatura antincendio EI 60 di giunti strutturali orizzontali e verticali con schiuma antifuoco poliuretanica: larghezza giunti fino a 30mm</t>
  </si>
  <si>
    <t>02.11.05.05.b</t>
  </si>
  <si>
    <t>Sigillatura antincendio EI 60 di giunti strutturali orizzontali e verticali con schiuma antifuoco poliuretanica: larghezza giunti da 31mm fino a 60mm</t>
  </si>
  <si>
    <t>02.11.07</t>
  </si>
  <si>
    <t>Gusci di raccordo</t>
  </si>
  <si>
    <t>02.11.07.01</t>
  </si>
  <si>
    <t>Guscio di raccordo:</t>
  </si>
  <si>
    <t>02.11.07.01.a</t>
  </si>
  <si>
    <t>raccordo fondomuro-fondazione</t>
  </si>
  <si>
    <t>02.12</t>
  </si>
  <si>
    <t>Isolamenti</t>
  </si>
  <si>
    <t>02.12.01</t>
  </si>
  <si>
    <t>Isolamenti termici</t>
  </si>
  <si>
    <t>02.12.01.07</t>
  </si>
  <si>
    <t>Pannelli termoisolanti in lana di roccia su pereti</t>
  </si>
  <si>
    <t>02.12.01.07.x</t>
  </si>
  <si>
    <t>Pannelli termoisolanti in lana di roccia su pereti: spess. 100 mm, lambda &lt; 0,033 W/m²K, classe di resistenza al fuoco A1</t>
  </si>
  <si>
    <t>02.12.01.07.y</t>
  </si>
  <si>
    <t>Pannelli termoisolanti in lana di roccia su pereti: spess. 160 mm, lambda &lt; 0,033 W/m²K, classe di resistenza al fuoco A1</t>
  </si>
  <si>
    <t>02.12.01.07.z</t>
  </si>
  <si>
    <t>Pannelli termoisolanti in lana di roccia su pereti con facciate ventilate: spess. 140 mm con laminato su un lato, lambda &lt; 0,033 W/m²K, classe di resistenza al fuoco A1</t>
  </si>
  <si>
    <t>02.12.01.16</t>
  </si>
  <si>
    <t>Pannelli termoisolanti di polistirene estruso XPS in pavimenti e su tetti</t>
  </si>
  <si>
    <t>02.12.01.16.g</t>
  </si>
  <si>
    <t>Pannelli termoisolanti di polistirene estruso XPS in pavimenti e su tetti: spess. 40 mm con bordi battentati, resistenza alla compressione continua 300 kPa con 10% di deformazione, lambda &lt; 0,034 W/m²K</t>
  </si>
  <si>
    <t>02.12.01.16.h</t>
  </si>
  <si>
    <t>Pannelli termoisolanti di polistirene estruso XPS in pavimenti e su tetti: spess. 80 mm con bordi battentati, resistenza alla compressione continua 300 kPa con 10% di deformazione, lambda &lt; 0,035 W/m²K</t>
  </si>
  <si>
    <t>02.12.01.16.i</t>
  </si>
  <si>
    <t>Pannelli termoisolanti di polistirene estruso XPS in pavimenti e su tetti: spess. 100 mm con bordi battentati, resistenza alla compressione continua 300 kPa con 10% di deformazione, lambda &lt; 0,035 W/m²K</t>
  </si>
  <si>
    <t>02.12.01.16.j</t>
  </si>
  <si>
    <t>Pannelli termoisolanti di polistirene estruso XPS in pavimenti e su tetti: spess. 50 mm con bordi battentati, resistenza alla compressione continua 500 kPa con 10% di deformazione, lambda &lt; 0,034 W/m²K</t>
  </si>
  <si>
    <t>02.12.01.16.k</t>
  </si>
  <si>
    <t>Pannelli termoisolanti di polistirene estruso XPS in pavimenti e su tetti: spess. 100 mm con bordi battentati, resistenza alla compressione continua 500 kPa con 10% di deformazione, lambda &lt; 0,035 W/m²K</t>
  </si>
  <si>
    <t>02.12.01.16.l</t>
  </si>
  <si>
    <t>Pannelli termoisolanti di polistirene estruso XPS in pavimenti e su tetti: spess. 80 mm con bordi battentati, resistenza alla compressione continua 300 kPa con 10% di deformazione, con isolamento termico elevato lambda &lt; 0,027 W/m²K</t>
  </si>
  <si>
    <t>02.12.01.16.m</t>
  </si>
  <si>
    <t>Pannelli termoisolanti di polistirene estruso XPS in pavimenti e su tetti: spess. 100 mm con bordi battentati, resistenza alla compressione continua 300 kPa con 10% di deformazione, con isolamento termico elevato lambda &lt; 0,027 W/m²K</t>
  </si>
  <si>
    <t>02.12.01.22</t>
  </si>
  <si>
    <t>Pannelli termoisolanti di poliuretano PIR in pavimenti e su tetti</t>
  </si>
  <si>
    <t>02.12.01.22.g</t>
  </si>
  <si>
    <t>Pannelli termoisolanti di poliuretano PIR in pavimenti e su tetti: spess. 100 mm con rivestimento in alluminio, resistenza alla compressione continua 150 kPa con 10% di deformazione, lambda &lt; 0,022 W/m²K</t>
  </si>
  <si>
    <t>02.12.01.25</t>
  </si>
  <si>
    <t>Granulato in vetro cellulare, lambda &lt;=0,085 W/mk, sotto fondazioni:</t>
  </si>
  <si>
    <t>02.12.01.25.c</t>
  </si>
  <si>
    <t>Granulato in vetro cellulare, lambda &lt;=0,085 W/mk, sotto fondazioni: 10/60 mm a mc</t>
  </si>
  <si>
    <t>02.12.01.27</t>
  </si>
  <si>
    <t>Pannelli termoisolanti di polistirene estruso XPS su pareti sotto terra come protezione rinterro e fra pareti</t>
  </si>
  <si>
    <t>02.12.01.27.a</t>
  </si>
  <si>
    <t>Pannelli termoisolanti di polistirene estruso XPS su pareti sotto terra come protezione rinterro e fra pareti: spess. 40 mm con bordi battentati, resistenza alla compressione continua 300 kPa con 10% di deformazione, lambda &lt; 0,034 W/m²K</t>
  </si>
  <si>
    <t>02.12.01.27.b</t>
  </si>
  <si>
    <t>Pannelli termoisolanti di polistirene estruso XPS su pareti sotto terra come protezione rinterro e fra pareti: spess. 80 mm con bordi battentati, resistenza alla compressione continua 300 kPa con 10% di deformazione, lambda &lt; 0,035 W/m²K</t>
  </si>
  <si>
    <t>02.12.01.27.c</t>
  </si>
  <si>
    <t>Pannelli termoisolanti di polistirene estruso XPS su pareti sotto terra come protezione rinterro e fra pareti: spess. 100 mm con bordi battentati, resistenza alla compressione continua 300 kPa con 10% di deformazione, lambda &lt; 0,035 W/m²K</t>
  </si>
  <si>
    <t>02.12.01.27.d</t>
  </si>
  <si>
    <t>Pannelli termoisolanti di polistirene estruso XPS su pareti sotto terra come protezione rinterro e fra pareti: spess. 160 mm con bordi battentati, resistenza alla compressione continua 300 kPa con 10% di deformazione, lambda &lt; 0,035 W/m²K</t>
  </si>
  <si>
    <t>02.12.01.27.e</t>
  </si>
  <si>
    <t>Pannelli termoisolanti di polistirene estruso XPS su pareti sotto terra come protezione rinterro e fra pareti: spess. 180 mm con bordi battentati, resistenza alla compressione continua 300 kPa con 10% di deformazione, lambda &lt; 0,035 W/m²K</t>
  </si>
  <si>
    <t>02.12.01.27.f</t>
  </si>
  <si>
    <t>Pannelli termoisolanti di polistirene estruso XPS su pareti sotto terra come protezione rinterro e fra pareti: spess. 200 mm con bordi battentati, resistenza alla compressione continua 300 kPa con 10% di deformazione, lambda &lt; 0,035 W/m²K</t>
  </si>
  <si>
    <t>02.12.02</t>
  </si>
  <si>
    <t>Isolamenti acustici</t>
  </si>
  <si>
    <t>02.12.02.02</t>
  </si>
  <si>
    <t>Isolam. anticalpestio, carico 5 kN/m2</t>
  </si>
  <si>
    <t>02.12.02.02.e</t>
  </si>
  <si>
    <t>Isolam. anticalpestio, carico 5 kN/m2: trucioli di gomma con rivestimento, spess. 8mm, ∆Lw min. 29 dB, S' &lt;15 MN/m3</t>
  </si>
  <si>
    <t>02.12.03</t>
  </si>
  <si>
    <t>Sistemi di isolamento termico a cappotto</t>
  </si>
  <si>
    <t>02.12.03.25</t>
  </si>
  <si>
    <t>Cappotto termico per superfici esterni verticali su muri e orizzontali su intradossi di solai con pannelli isolanti in lana di roccia ed intonaco sottile silossanico</t>
  </si>
  <si>
    <t>02.12.03.25.a</t>
  </si>
  <si>
    <t>Cappotto termico per superfici esterni verticali su muri e orizzontali su intradossi di solai con pannelli isolanti in lana di roccia s= 80 mm ed intonaco sottile silossanico, spessore totale fino a s = 100 mm</t>
  </si>
  <si>
    <t>02.12.03.25.b</t>
  </si>
  <si>
    <t>Cappotto termico per superfici esterni verticali su muri e orizzontali su intradossi di solai con pannelli isolanti in lana di roccia s= 180 mm ed intonaco sottile silossanico, spessore totale fino a s = 200 mm</t>
  </si>
  <si>
    <t>02.12.03.25.c</t>
  </si>
  <si>
    <t>Cappotto termico per superfici esterni verticali su muri e orizzontali su intradossi di solai con pannelli isolanti in lana di roccia ed intonaco sottile silossanico: sopvrapprezzo per malta di armatura per maggiore resistenza contro urti</t>
  </si>
  <si>
    <t>02.12.03.26</t>
  </si>
  <si>
    <t>Cappotto termico per superfici interne orizzontali su intradossi di solai con pannelli isolanti in lana di roccia e intonaco a spruzzo</t>
  </si>
  <si>
    <t>02.12.03.26.a</t>
  </si>
  <si>
    <t>Cappotto termico per superfici interne orizzontali su intradossi di solai con pannelli isolanti in lana di roccia s= 50 mm e intonaco a spruzzo</t>
  </si>
  <si>
    <t>02.12.03.27</t>
  </si>
  <si>
    <t>Cappotto termico per superfici interne verticali su muri e orizzontali su intradossi di solai con pannelli isolanti in lana di roccia e rasatura malta collante</t>
  </si>
  <si>
    <t>02.12.03.27.a</t>
  </si>
  <si>
    <t>Cappotto termico per superfici interne verticali su muri e orizzontali su intradossi di solai con pannelli isolanti in lana di roccia s= 60 mm e rasatura malta collante, spessore totale fino a s = 80 mm</t>
  </si>
  <si>
    <t>02.12.03.27.b</t>
  </si>
  <si>
    <t>Cappotto termico per superfici interne verticali su muri e orizzontali su intradossi di solai con pannelli isolanti in lana di roccia s= 100 mm e rasatura malta collante, spessore totale fino a s = 120 mm</t>
  </si>
  <si>
    <t>02.12.03.27.c</t>
  </si>
  <si>
    <t>Cappotto termico per superfici interne verticali su muri e orizzontali su intradossi di solai con pannelli isolanti in lana di roccia s= 160 mm e rasatura malta collante, spessore totale fino a s = 180 mm</t>
  </si>
  <si>
    <t>02.12.03.28</t>
  </si>
  <si>
    <t>Cappotto termico per superfici interne verticali su muri e orizzontali su intradossi di solai con pannelli isolanti in lana di roccia e pittura a silicato applicata a spruzzo</t>
  </si>
  <si>
    <t>02.12.03.28.a</t>
  </si>
  <si>
    <t>Cappotto termico per superfici interne verticali su muri e orizzontali su intradossi di solai con pannelli isolanti in lana di roccia s= 60 mm e colore a silicato applicato a spruzzo</t>
  </si>
  <si>
    <t>02.15</t>
  </si>
  <si>
    <t>Impermeabilizzazioni di coperture</t>
  </si>
  <si>
    <t>02.15.01</t>
  </si>
  <si>
    <t>Coperture continue</t>
  </si>
  <si>
    <t>02.15.01.05</t>
  </si>
  <si>
    <t>Manto impermeabile di PVC-P con strati di separazione come impermeabilizzazione di tetti piani</t>
  </si>
  <si>
    <t>02.15.01.05.b</t>
  </si>
  <si>
    <t>Manto impermeabile di PVC-P con strati di separazione come impermeabilizzazione di tetti piani, s= 1,8mm</t>
  </si>
  <si>
    <t>02.15.01.11</t>
  </si>
  <si>
    <t>Manto di protezione in poliisobutilene (PIB), s= 1,8 mm</t>
  </si>
  <si>
    <t>02.15.02</t>
  </si>
  <si>
    <t>Raccordi, bordi</t>
  </si>
  <si>
    <t>02.15.02.01</t>
  </si>
  <si>
    <t>Raccordo a parete in PVC</t>
  </si>
  <si>
    <t>02.15.02.03</t>
  </si>
  <si>
    <t>Scossalina lamiera zincata plastificata PVC:</t>
  </si>
  <si>
    <t>02.15.02.03.b</t>
  </si>
  <si>
    <t>Scossalina lamiera zincata plastificata PVC: s= 0,6 mm, sviluppo 150 mm</t>
  </si>
  <si>
    <t>02.15.02.03.c</t>
  </si>
  <si>
    <t>Scossalina lamiera zincata plastificata PVC: s= 0,6 mm, sviluppo 200 mm</t>
  </si>
  <si>
    <t>02.15.02.07</t>
  </si>
  <si>
    <t>Raccordo tubaz.</t>
  </si>
  <si>
    <t>02.15.02.07.a</t>
  </si>
  <si>
    <t>Raccordo tubaz.: fino a ø 80mm</t>
  </si>
  <si>
    <t>02.15.02.07.b</t>
  </si>
  <si>
    <t>Raccordo tubaz.: oltre ø 80-150mm</t>
  </si>
  <si>
    <t>02.15.02.07.c</t>
  </si>
  <si>
    <t>Raccordo tubaz.: sezione 120/50 mm</t>
  </si>
  <si>
    <t>02.15.02.09</t>
  </si>
  <si>
    <t>Profilo a morsetto in alluminio per il fissaggio meccanico di manti di impermeabilizzazione</t>
  </si>
  <si>
    <t>02.15.02.10</t>
  </si>
  <si>
    <t>Impermeabilizzazione di superfici ridotte e raccordi perimetrali in resine altamente flessibili a base di polimetilmetacrilato PMMA</t>
  </si>
  <si>
    <t>02.15.02.11</t>
  </si>
  <si>
    <t>Impermeabilizzazione di raccordi per attraversamenti in resine altamente flessibili a base di polimetilmetacrilato PMMA</t>
  </si>
  <si>
    <t>02.15.03</t>
  </si>
  <si>
    <t>Inserti di finitura</t>
  </si>
  <si>
    <t>02.15.03.01</t>
  </si>
  <si>
    <t>Bocchettone:</t>
  </si>
  <si>
    <t>02.15.03.01.j</t>
  </si>
  <si>
    <t>Bocchettone: bocchettone orizzontale per tetti piani DN75/110 con pozzetto di scarico coibentato e riscaldato in PP, con manicotto in bitume, elemento di sopraelevazione in PP/PVC, cestello parafoglia e accessori</t>
  </si>
  <si>
    <t>02.15.03.01.k</t>
  </si>
  <si>
    <t>Bocchettone: bocchettone orizzontale d’emergenza DN110 con manicotto in bitume, elemento di sopraelevazione in PP/PVC, cestello parafoglia e accessori</t>
  </si>
  <si>
    <t>02.15.03.01.l</t>
  </si>
  <si>
    <t>Bocchettone: bocchettone per balconi e terrazze DN40/50 con pozzetto di scarico orizzontale in PE con flangia in PVC, elemento di soprae., telaio 123 x 123mm / d= 110mm, raccogli fanghi, griglia in acciaio INOX 115 x 115mm e accessori</t>
  </si>
  <si>
    <t>02.15.03.01.m</t>
  </si>
  <si>
    <t>Bocchettone: elemento di sopraelevazione in PP/bitume 420mm / d= 110mm von collare in bitume, h= 200 mm</t>
  </si>
  <si>
    <t>02.15.03.01.n</t>
  </si>
  <si>
    <t>Bocchettone: bocchettone a pavimento DN75/110 con pozzetto di scarico orizzontale in PP con flangia di guarnizione, elemento di sopraele. con anello O, griglia di scarico plastica 138 x 138mm, raccogli fanghi, inserto sifone  e apertura di pulizia</t>
  </si>
  <si>
    <t>02.15.03.08</t>
  </si>
  <si>
    <t>Finestra per tetto piano tipo FH-6.1 con elementi rialzanti e telaio finestra coibentati, vetro isolante ESG/VSG e cupola opaca in vetro acrilico, Uw= 0,87 W/m²K, ML l/b= 1500/1500mm</t>
  </si>
  <si>
    <t>02.15.03.09</t>
  </si>
  <si>
    <t>Linea vita di sicurezza in acciaio legato inossidabile per coperture piane montate direttamente sul solaio in calcestruzzo armato con set di guarnizione in PVC</t>
  </si>
  <si>
    <t>02.15.03.09.a</t>
  </si>
  <si>
    <t>Linea vita di sicurezza in acciaio legato inossidabile per coperture piane montate direttamente sul solaio in calcestruzzo armato con set di guarnizione in PVC: lunghezza 16,00m</t>
  </si>
  <si>
    <t>02.15.03.09.b</t>
  </si>
  <si>
    <t>Linea vita di sicurezza in acciaio legato inossidabile per coperture piane montate direttamente sul solaio in calcestruzzo armato con set di guarnizione in PVC: lunghezza 13,20m</t>
  </si>
  <si>
    <t>02.15.03.10</t>
  </si>
  <si>
    <t>Punto di ancoraggio singolo per coperture piane montate direttamente sul solaio in calcestruzzo armato con set di guarnizione in PVC</t>
  </si>
  <si>
    <t>02.15.03.10.a</t>
  </si>
  <si>
    <t>Punto di ancoraggio singolo per coperture piane montate direttamente sul solaio in calcestruzzo armato con set di guarnizione in PVC, h= 20cm</t>
  </si>
  <si>
    <t>02.15.03.10.b</t>
  </si>
  <si>
    <t>Punto di ancoraggio singolo per coperture piane montate direttamente sul solaio in calcestruzzo armato con set di guarnizione in PVC, h= 50cm</t>
  </si>
  <si>
    <t>02.15.03.11</t>
  </si>
  <si>
    <t>Scala fissa in alluminio</t>
  </si>
  <si>
    <t>02.15.03.11.a</t>
  </si>
  <si>
    <t>Scala fissa in alluminio: con guida di sicurezza, altezza da superare 340 cm</t>
  </si>
  <si>
    <t>02.15.03.11.b</t>
  </si>
  <si>
    <t>Scala fissa in alluminio: altezza da superare 120 cm</t>
  </si>
  <si>
    <t>02.16</t>
  </si>
  <si>
    <t>Drenaggi, canalizzazioni, fognature e pavimentazioni stradali</t>
  </si>
  <si>
    <t>02.16.02</t>
  </si>
  <si>
    <t>Strati filtranti</t>
  </si>
  <si>
    <t>02.16.02.02</t>
  </si>
  <si>
    <t>Drenaggio vert. muratura:</t>
  </si>
  <si>
    <t>02.16.02.02.b</t>
  </si>
  <si>
    <t>Drenaggio vert. muratura: telo in poliet. con bollini</t>
  </si>
  <si>
    <t>02.16.02.03</t>
  </si>
  <si>
    <t>Membrana filtrante:</t>
  </si>
  <si>
    <t>02.16.02.03.a</t>
  </si>
  <si>
    <t>Membrana filtrante: tessuto spess. 0,7mm</t>
  </si>
  <si>
    <t>02.16.07</t>
  </si>
  <si>
    <t>Pozzetti</t>
  </si>
  <si>
    <t>02.16.07.01</t>
  </si>
  <si>
    <t>Pozzetti in conglomerato cem. non armato, rettangolari</t>
  </si>
  <si>
    <t>02.16.07.01.b</t>
  </si>
  <si>
    <t>Pozzetti in conglomerato cem. non armato, rettangolari: 40x40</t>
  </si>
  <si>
    <t>02.16.07.01.d</t>
  </si>
  <si>
    <t>Pozzetti in conglomerato cem. non armato, rettangolari: 60x60</t>
  </si>
  <si>
    <t>02.16.07.01.f</t>
  </si>
  <si>
    <t>Pozzetti in conglomerato cem. non armato, rettangolari: 100x100</t>
  </si>
  <si>
    <t>02.16.07.06</t>
  </si>
  <si>
    <t>Fornitura e posa in opera di anelli prefabbricati di calcestruzzo con parete piena o forata per pozzi perdenti</t>
  </si>
  <si>
    <t>02.16.07.06.e</t>
  </si>
  <si>
    <t>Fornitura e posa in opera di anelli prefabbricati di calcestruzzo con parete piena o forata per pozzi perdenti: ø 2000mm</t>
  </si>
  <si>
    <t>02.16.07.09</t>
  </si>
  <si>
    <t>Separatore di olii minerali classe 1 con separatore fanghi e piastre di copertura secondo EN 858</t>
  </si>
  <si>
    <t>02.16.07.09.c</t>
  </si>
  <si>
    <t>Separatore di olii minerali classe 1 con separatore fanghi e piastre di copertura secondo EN 858: NS 15l/sek, SF 5,06mc</t>
  </si>
  <si>
    <t>02.16.08</t>
  </si>
  <si>
    <t>Chiusini, caditoie e minuteria</t>
  </si>
  <si>
    <t>02.16.08.01</t>
  </si>
  <si>
    <t>Chiusino in ghisa:</t>
  </si>
  <si>
    <t>02.16.08.01.b</t>
  </si>
  <si>
    <t>Chiusino in ghisa: 400x400mm, 20-30kg</t>
  </si>
  <si>
    <t>02.16.08.01.d</t>
  </si>
  <si>
    <t>Chiusino in ghisa: 600x600mm, 110-120kg</t>
  </si>
  <si>
    <t>02.16.08.21</t>
  </si>
  <si>
    <t>Chiusino circolare carico 400 kN  peso 170/180 kg, in ghisa/cemento, DN 600 - 625 mm</t>
  </si>
  <si>
    <t>02.16.08.22</t>
  </si>
  <si>
    <t>Fornitura e posa in opera di canaletta bassa di scarico in calcestruzzo polimerico, fondo senza pendenza, con griglia di copertura</t>
  </si>
  <si>
    <t>02.16.08.22.a</t>
  </si>
  <si>
    <t>Fornitura e posa in opera di canaletta bassa di scarico in calcestruzzo polimerico, fondo senza pendenza, con griglia di copertura; larghezza nominale 100 mm, griglia di copertura in acciaio zincato, C250</t>
  </si>
  <si>
    <t>02.16.08.22.b</t>
  </si>
  <si>
    <t>Fornitura e posa in opera di canaletta bassa di scarico in calcestruzzo polimerico, fondo senza pendenza, con griglia di copertura; larghezza nominale 100 mm, griglia di copertura in acciaio zincato, C250, elemento raccordo tubo DN 100</t>
  </si>
  <si>
    <t>02.16.08.22.c</t>
  </si>
  <si>
    <t>Fornitura e posa in opera di canaletta bassa di scarico in calcestruzzo polimerico, fondo senza pendenza, con griglia di copertura; larghezza nominale 150 mm, griglia di copertura in ghisa, E600</t>
  </si>
  <si>
    <t>02.16.08.22.d</t>
  </si>
  <si>
    <t>Fornitura e posa in opera di canaletta bassa di scarico in calcestruzzo polimerico, fondo senza pendenza, con griglia di copertura; larghezza nominale 150 mm, griglia di copertura in ghisa, E600, elemento raccordo tubo DN 100</t>
  </si>
  <si>
    <t>02.16.08.23</t>
  </si>
  <si>
    <t>Fornitura e posa in opera di canaletta di scarico con fessura, s= 20mm, con pendenza incorporata, pozzetto di scarico e chiusino ispezionabile completamente in acciaio legato inossidabile</t>
  </si>
  <si>
    <t>02.16.08.23.a</t>
  </si>
  <si>
    <t>Fornitura e posa in opera di canaletta di scarico con fessura, s= 20mm, con pendenza incorporata, pozzetto di scarico e chiusino ispezionabile completamente in acciaio legato inossidabile: l= 6200mm</t>
  </si>
  <si>
    <t>02.16.08.23.b</t>
  </si>
  <si>
    <t>Fornitura e posa in opera di canaletta di scarico con fessura, s= 20mm, con pendenza incorporata, pozzetto di scarico e chiusino ispezionabile completamente in acciaio legato inossidabile: l= 8200mm</t>
  </si>
  <si>
    <t>02.16.09</t>
  </si>
  <si>
    <t>Strade, vialetti, piazze</t>
  </si>
  <si>
    <t>02.16.09.01</t>
  </si>
  <si>
    <t>Sottofondo ghiaioso:</t>
  </si>
  <si>
    <t>02.16.09.01.c</t>
  </si>
  <si>
    <t>Sottofondo ghiaioso: spess. 25cm</t>
  </si>
  <si>
    <t>02.16.09.06</t>
  </si>
  <si>
    <t>Trattamento superf. sottof. stradale</t>
  </si>
  <si>
    <t>02.16.09.24</t>
  </si>
  <si>
    <t>Installazione di cantiere per posa di conglomerati bituminosi.</t>
  </si>
  <si>
    <t>02.16.09.24.a</t>
  </si>
  <si>
    <t>Installazione di cantiere per posa di conglomerati bituminosi</t>
  </si>
  <si>
    <t>a corpo</t>
  </si>
  <si>
    <t>02.16.09.25</t>
  </si>
  <si>
    <t>Conglomerato bituminoso AC32 con bitume modificato per strato di base</t>
  </si>
  <si>
    <t>02.16.09.25.a</t>
  </si>
  <si>
    <t>Conglomerato bituminoso AC32 con bitume modificato per strato di base: per ogni m2 e ogni cm di spessore finito</t>
  </si>
  <si>
    <t>02.16.09.26</t>
  </si>
  <si>
    <t>Conglomerato bituminoso AC12 con bitume modificato per strato d'usura</t>
  </si>
  <si>
    <t>02.16.09.26.a</t>
  </si>
  <si>
    <t>Conglomerato bituminoso AC32 con bitume modificato per strato di base: per ogni m2 e ogni cm di spessore finito: spessore finito &lt;cm&gt;: 3</t>
  </si>
  <si>
    <t>02.16.09.27</t>
  </si>
  <si>
    <t>Pavimentazione con cubetti di granito 6/8 cm, posati su letto di malta e fughe riempite con malta di cemento</t>
  </si>
  <si>
    <t>02.16.09.28</t>
  </si>
  <si>
    <t>Cordoni (binderi) di delimitazione: granito,  B/H = 12/10-15 cm</t>
  </si>
  <si>
    <t>02.16.09.29</t>
  </si>
  <si>
    <t>Cordone rettangolare in granito - 12/30 cm</t>
  </si>
  <si>
    <t>02.16.09.29.a</t>
  </si>
  <si>
    <t>Cordone rettangolare in granito - 12/30 cm: diritto</t>
  </si>
  <si>
    <t>02.16.09.29.b</t>
  </si>
  <si>
    <t>Cordone rettangolare in granito - 12/30 cm: Sovrapprezzo per la posa con andamento curvo, r= da 5,0m fino a 10,0m</t>
  </si>
  <si>
    <t>02.16.09.29.c</t>
  </si>
  <si>
    <t>Cordone rettangolare in granito - 12/30 cm: Sovrapprezzo per la posa con andamento curvo, r= da 0,50m fino a 1,00m</t>
  </si>
  <si>
    <t>02.16.09.29.d</t>
  </si>
  <si>
    <t>Cordone rettangolare in granito - 12/30 cm: Sovrapprezzo per la smussatura di cordonate</t>
  </si>
  <si>
    <t>02.16.09.29.e</t>
  </si>
  <si>
    <t>Cordone rettangolare in granito - 12/30 cm: Elemento terminale di raccordo</t>
  </si>
  <si>
    <t>02.16.09.30</t>
  </si>
  <si>
    <t>Gradini in blocchi di granito, sezione parallelogramma - 40/10,5-15,0 cm</t>
  </si>
  <si>
    <t>02.16.09.31</t>
  </si>
  <si>
    <t>Ripristino di pavimentazioni in cubetti con posa dei cubetti recuperati di qualsiasi tipologia</t>
  </si>
  <si>
    <t>02.16.09.32</t>
  </si>
  <si>
    <t>Nuova posa di cordonate recuperate di qualsiasi tipologia</t>
  </si>
  <si>
    <t>02.16.09.33</t>
  </si>
  <si>
    <t>Pavimentazione esterna per cortili e parcheggi verdi, s= 8cm</t>
  </si>
  <si>
    <t>02.16.09.34</t>
  </si>
  <si>
    <t>Limitazione di pavimentazioni esterne in angolari d’acciaio zincati, 150/50/6mm, posati in letto di malta</t>
  </si>
  <si>
    <t>02.16.09.35</t>
  </si>
  <si>
    <t>Limitazione di pavimentazioni esterne in piatti d’acciaio zincati, s= 5mm, h= 200mm, posati nel terreno</t>
  </si>
  <si>
    <t>02.16.09.36</t>
  </si>
  <si>
    <t>Strato di finitura in ghiaia rotonda lavata, s= 25 - 30 cm</t>
  </si>
  <si>
    <t>02.16.09.37</t>
  </si>
  <si>
    <t>Sensore ad induzione a pavimento per impianti sbarre, annegato nel getto del pavimento industriale</t>
  </si>
  <si>
    <t>02.17</t>
  </si>
  <si>
    <t>Opere da giardiniere</t>
  </si>
  <si>
    <t>02.17.01</t>
  </si>
  <si>
    <t>Superfici erbose</t>
  </si>
  <si>
    <t>02.17.01.01</t>
  </si>
  <si>
    <t>Terra da coltivo:</t>
  </si>
  <si>
    <t>02.17.01.01.b</t>
  </si>
  <si>
    <t>Terra da coltivo: stendimento meccanico</t>
  </si>
  <si>
    <t>02.17.01.02</t>
  </si>
  <si>
    <t>Tappeto erboso</t>
  </si>
  <si>
    <t>02.17.01.03</t>
  </si>
  <si>
    <t>Sovrapprezzo al tappetto erboso per l’inserimento di griglie per prati a nido d’ape in materiale plastico</t>
  </si>
  <si>
    <t>02.17.04</t>
  </si>
  <si>
    <t>Zavorra copertura</t>
  </si>
  <si>
    <t>02.17.04.08</t>
  </si>
  <si>
    <t>Strato di copertura in ghiaia tonda lavata 16/25mm, colore grigio</t>
  </si>
  <si>
    <t>02.17.05</t>
  </si>
  <si>
    <t>Piante</t>
  </si>
  <si>
    <t>02.17.05.01</t>
  </si>
  <si>
    <t>Messa a dimora piante:</t>
  </si>
  <si>
    <t>02.17.05.01.b</t>
  </si>
  <si>
    <t>Messa a dimora piante: cordone giapponese “Sophora japonica”, diametro fusto 18 – 20 cm</t>
  </si>
  <si>
    <t>02.18</t>
  </si>
  <si>
    <t>Assistenze murarie</t>
  </si>
  <si>
    <t>02.18.09</t>
  </si>
  <si>
    <t>Assistenze murarie per l'impianto di riscaldamento</t>
  </si>
  <si>
    <t>02.18.09.01</t>
  </si>
  <si>
    <t>Assist.mur.imp. riscald.</t>
  </si>
  <si>
    <t>02.18.10</t>
  </si>
  <si>
    <t>Assistenze murarie per l'impianto di condizionamento/aerazione</t>
  </si>
  <si>
    <t>02.18.10.01</t>
  </si>
  <si>
    <t>Assist.mur.imp.climatizz.</t>
  </si>
  <si>
    <t>02.18.11</t>
  </si>
  <si>
    <t>Assistenze murarie per impianti idrico-sanitari</t>
  </si>
  <si>
    <t>02.18.11.01</t>
  </si>
  <si>
    <t>Assist.mur.imp.idrosanitario</t>
  </si>
  <si>
    <t>02.18.12</t>
  </si>
  <si>
    <t>Assistenze murarie per impianti elettrici</t>
  </si>
  <si>
    <t>02.18.12.01</t>
  </si>
  <si>
    <t>Assist.mur.imp.elettr.:</t>
  </si>
  <si>
    <t>02.18.12.01.b</t>
  </si>
  <si>
    <t>Assist.mur.imp.elettr.: edificio pubblico</t>
  </si>
  <si>
    <t>03</t>
  </si>
  <si>
    <t>Opere da fabbro</t>
  </si>
  <si>
    <t>03.01</t>
  </si>
  <si>
    <t>Carpenteria in metallo</t>
  </si>
  <si>
    <t>03.01.01</t>
  </si>
  <si>
    <t>Edifici completi ed elementi strutturali</t>
  </si>
  <si>
    <t>03.01.01.01</t>
  </si>
  <si>
    <t>Strutture di acciaio:</t>
  </si>
  <si>
    <t>03.01.01.01.g</t>
  </si>
  <si>
    <t>Strutture di acciaio: avvitato/saldato S235, S275</t>
  </si>
  <si>
    <t>03.01.01.01.i</t>
  </si>
  <si>
    <t>Strutture di acciaio: avvitato/saldato S355</t>
  </si>
  <si>
    <t>03.01.01.01.k</t>
  </si>
  <si>
    <t>Protezione anticorrosione mediante zincatura a caldo per carpenteria leggera</t>
  </si>
  <si>
    <t>03.01.01.01.l</t>
  </si>
  <si>
    <t>Sovraprezzo per tubolari</t>
  </si>
  <si>
    <t>03.02</t>
  </si>
  <si>
    <t>Chiusini, grigliati</t>
  </si>
  <si>
    <t>03.02.02</t>
  </si>
  <si>
    <t>Grigliati</t>
  </si>
  <si>
    <t>03.02.02.04</t>
  </si>
  <si>
    <t>Copertura a due elementi in griglia pressosaldata d’acciaio zincato a fuoco, maglia 20x60mm (38,20 kg/m2), con telaio continuo; dimensioni 1000/1200mm</t>
  </si>
  <si>
    <t>03.03</t>
  </si>
  <si>
    <t>Corrimano, parapetti, inferriate, recinzioni</t>
  </si>
  <si>
    <t>03.03.01</t>
  </si>
  <si>
    <t>Corrimano</t>
  </si>
  <si>
    <t>03.03.01.01</t>
  </si>
  <si>
    <t>Corrimano con montante per ambienti interni in piatto d’acciaio zincato a caldo 40/12mm</t>
  </si>
  <si>
    <t>03.03.01.01.a</t>
  </si>
  <si>
    <t>Corrimano con montante per ambienti interni in piatto d’acciaio zincato a caldo 40/12mm; scala rettilinea nel locale tecnico livello 0</t>
  </si>
  <si>
    <t>03.03.01.03</t>
  </si>
  <si>
    <t>Corrimano per ambienti interni ed esterni in profilati d’acciaio legato inossidabile, rettangolare 40/15/2mm</t>
  </si>
  <si>
    <t>03.03.01.03.a</t>
  </si>
  <si>
    <t>Corrimano per ambienti interni ed esterni in profilati d’acciaio legato inossidabile, rettangolare 40/15/2mm; scala rettilinea</t>
  </si>
  <si>
    <t>03.03.02</t>
  </si>
  <si>
    <t>Parapetti</t>
  </si>
  <si>
    <t>03.03.02.03</t>
  </si>
  <si>
    <t>Ringhiere e inferriate per ambienti esterni in acciaio zincato a caldo, barre ringhiera verticali in profilati 60/20/2mm, i= 100mm con rivestimento a parete in lamiera zincata a caldo, s= 8mm</t>
  </si>
  <si>
    <t>03.03.02.04</t>
  </si>
  <si>
    <t>Sovrapprezzo a ringhiere e inferriate per ambienti esterni in acciaio zincato a caldo, barre ringhiera verticali in profilati 60/20/2mm, i= 100mm con rivestimento a parete in lamiera zincata a caldo, s= 8mm, per l’esecuzione di superfici in lamiera forata</t>
  </si>
  <si>
    <t>03.06</t>
  </si>
  <si>
    <t>Porte</t>
  </si>
  <si>
    <t>03.06.01</t>
  </si>
  <si>
    <t>Porte in acciaio</t>
  </si>
  <si>
    <t>03.06.01.03</t>
  </si>
  <si>
    <t>Porta a lamelle in acciaio, tipo TS-10, anta singola, zincata a caldo e verniciata a colore</t>
  </si>
  <si>
    <t>03.06.01.03.a</t>
  </si>
  <si>
    <t>Porta a lamelle in acciaio, tipo TS-10, anta singola, zincata a caldo e verniciata a colore, ML b/h: 950/2090mm, DL b/h: 860/2000mm</t>
  </si>
  <si>
    <t>03.06.02</t>
  </si>
  <si>
    <t>Porte in alluminio</t>
  </si>
  <si>
    <t>03.06.02.03</t>
  </si>
  <si>
    <t>Porta interna in alluminio, tipo TS-1, anta singola, verniciata a colore</t>
  </si>
  <si>
    <t>03.06.02.03.a</t>
  </si>
  <si>
    <t>Porta interna in alluminio, tipo TS-1, anta singola, verniciata a colore, ML b/h: 1050/2400cm, DL b/h: 876/2313mm</t>
  </si>
  <si>
    <t>03.06.02.04</t>
  </si>
  <si>
    <t>Porta interna in alluminio con oblò, tipo TS-2, anta singola, verniciata a colore</t>
  </si>
  <si>
    <t>03.06.02.04.a</t>
  </si>
  <si>
    <t>Porta interna in alluminio con oblò, tipo TS-2a, anta singola, verniciata a colore, ML b/h: 1305/2400mm, DL b/h: 1131/2313mm</t>
  </si>
  <si>
    <t>03.06.02.04.b</t>
  </si>
  <si>
    <t>Porta interna in alluminio con oblò, tipo TS-2b, anta singola, verniciata a colore, ML b/h: 1300/2400mm, DL b/h: 1126/2313mm</t>
  </si>
  <si>
    <t>03.06.02.04.c</t>
  </si>
  <si>
    <t>Porta interna in alluminio con oblò, tipo TS-2c, anta singola, verniciata a colore, ML b/h: 1200/2400mm, DL b/h: 1026/2313mm</t>
  </si>
  <si>
    <t>03.06.02.05</t>
  </si>
  <si>
    <t>Parete interna con vetrata fissa e porta interna in alluminio, tipo TS-3, anta singola, verniciata a colore</t>
  </si>
  <si>
    <t>03.06.02.05.a</t>
  </si>
  <si>
    <t>Parete interna con vetrata fissa e porta interna in alluminio, tipo TS-3, anta singola, verniciata a colore, ML b/h: 8530/2400mm, DL b/h: 1130/2313mm</t>
  </si>
  <si>
    <t>03.06.02.06</t>
  </si>
  <si>
    <t>Portone interno scorrevole automatico in alluminio con oblò, tipo TS-8, anta doppia, verniciata a colore</t>
  </si>
  <si>
    <t>03.06.02.06.a</t>
  </si>
  <si>
    <t>Portone interno scorrevole automatico in alluminio con oblò, tipo TS-8, anta doppia, verniciata a colore, ML = DL b/h: 1500/2400mm</t>
  </si>
  <si>
    <t>03.06.02.07</t>
  </si>
  <si>
    <t>Porta interna scorrevole in vetro, tipo TS-11, anta singola</t>
  </si>
  <si>
    <t>03.06.02.07.a</t>
  </si>
  <si>
    <t>Porta interna scorrevole in vetro, tipo TS-11, anta singola, ML b/h: 1170/3050mm, DL b/h: 980/2950mm</t>
  </si>
  <si>
    <t>03.06.02.08</t>
  </si>
  <si>
    <t>Elemento facciata esterna con vetrata fissa e porta esterna in alluminio, tipo TS-12, anta singola, verniciata a colore</t>
  </si>
  <si>
    <t>03.06.02.08.a</t>
  </si>
  <si>
    <t>Elemento facciata esterna con vetrata fissa e porta esterna in alluminio, tipo TS-12, anta singola, verniciata a colore, ML b/h: 5610/2400mm, DL b/h: 1282/2326mm</t>
  </si>
  <si>
    <t>03.06.03</t>
  </si>
  <si>
    <t>Porte tagliafuoco</t>
  </si>
  <si>
    <t>03.06.03.01</t>
  </si>
  <si>
    <t>Porta interna ed esterna con richiesta antincendio EI 60 in acciaio, tipo TS-4, anta singola, verniciata a colore</t>
  </si>
  <si>
    <t>03.06.03.01.k</t>
  </si>
  <si>
    <t>Porta interna ed esterna con richiesta antincendio EI 60 in acciaio, tipo TS-4a, anta singola, verniciata a colore, ML b/h: 1120-1270/2400-2475mm, DL b/h: 1120/2400mm</t>
  </si>
  <si>
    <t>03.06.03.01.l</t>
  </si>
  <si>
    <t>Porta interna ed esterna con richiesta antincendio EI 60 in acciaio, tipo TS-4b, anta singola, verniciata a colore, ML b/h: 1120-1270/2460-2535mm, DL b/h: 1120/2460mm</t>
  </si>
  <si>
    <t>03.06.03.08</t>
  </si>
  <si>
    <t>Portone esterno con richiesta antincendio EI 60 in acciaio, tipo TS-6, anta doppia, verniciata a colore</t>
  </si>
  <si>
    <t>03.06.03.08.a</t>
  </si>
  <si>
    <t>Portone esterno con richiesta antincendio EI 60 in acciaio, tipo TS-6, anta doppia, verniciata a colore, ML b/h: 3000-3200/2360-2460mm, DL b/h: 3000/2360mm</t>
  </si>
  <si>
    <t>03.06.03.09</t>
  </si>
  <si>
    <t>Portone interno scorrevole con richiesta antincendio EI 60 in acciaio, tipo TS-7, anta doppia, verniciata a colore</t>
  </si>
  <si>
    <t>03.06.03.09.a</t>
  </si>
  <si>
    <t>Portone interno scorrevole con richiesta antincendio EI 60 in acciaio, tipo TS-7, anta doppia, verniciata a colore, ML = DL b/h: 3000/2400mm</t>
  </si>
  <si>
    <t>03.06.03.10</t>
  </si>
  <si>
    <t>Portone interno scorrevole con richiesta antincendio EI 60 in acciaio, tipo TS-9, anta singola, verniciata a colore con rivestimento in lamiera d’alluminio della nicchia laterale</t>
  </si>
  <si>
    <t>03.06.03.10.a</t>
  </si>
  <si>
    <t>Portone interno scorrevole con richiesta antincendio EI 60 in acciaio, tipo TS-9, anta singola, verniciata a colore con rivestimento in lamiera d’alluminio della nicchia laterale, ML b/h: 1500-3420/2400-2700mm, DL b/h: 1500/2400mm</t>
  </si>
  <si>
    <t>03.07</t>
  </si>
  <si>
    <t>Portoni</t>
  </si>
  <si>
    <t>03.07.01</t>
  </si>
  <si>
    <t>Portoni in acciaio</t>
  </si>
  <si>
    <t>03.07.01.08</t>
  </si>
  <si>
    <t>Portone esterno a libro automatico in acciaio con vetrata, tipo TS-13, quattro ante, verniciata a colore con angolare di montaggio superiore e a pavimento</t>
  </si>
  <si>
    <t>03.07.01.08.a</t>
  </si>
  <si>
    <t>Portone esterno a libro automatico in acciaio con vetrata, tipo TS-13, quattro ante, verniciata a colore con angolare di montaggio superiore e a pavimento, ML b/h: 4270/4470-4500mm, DL b/h: 3720/4290mm</t>
  </si>
  <si>
    <t>03.07.02</t>
  </si>
  <si>
    <t>Portone con telaio in alluminio</t>
  </si>
  <si>
    <t>03.07.02.04</t>
  </si>
  <si>
    <t>Portone esterno scorrevole automatico in alluminio con lamelle a Z, tipo TS-5, anta singola, verniciata a colore</t>
  </si>
  <si>
    <t>03.07.02.04.a</t>
  </si>
  <si>
    <t>Portone esterno scorrevole automatico in alluminio con lamelle a Z, tipo TS-5, anta singola, verniciata a colore, DL b/h: 3800/2460mm</t>
  </si>
  <si>
    <t>03.09</t>
  </si>
  <si>
    <t>Minuteria, ancoraggi</t>
  </si>
  <si>
    <t>03.09.01</t>
  </si>
  <si>
    <t>Cardini, angolari, mensole</t>
  </si>
  <si>
    <t>03.09.01.01</t>
  </si>
  <si>
    <t>Cardini, angolari, mensole in acciaio</t>
  </si>
  <si>
    <t>03.09.02</t>
  </si>
  <si>
    <t>Lamine</t>
  </si>
  <si>
    <t>03.09.02.01</t>
  </si>
  <si>
    <t>Contorni per pavimenti con angolari commerciali d’acciaio zincati a fuoco</t>
  </si>
  <si>
    <t>03.09.02.02</t>
  </si>
  <si>
    <t>Contorni per pavimenti con angolari commerciali d’acciaio legato inossidabile</t>
  </si>
  <si>
    <t>03.09.02.03</t>
  </si>
  <si>
    <t>Contorni per pavimenti con angolari di lamiera piegata d’acciaio legato inossidabile</t>
  </si>
  <si>
    <t>03.12</t>
  </si>
  <si>
    <t>Rivestimenti di superfici metalliche</t>
  </si>
  <si>
    <t>03.12.03</t>
  </si>
  <si>
    <t>Rivestimento antincendio</t>
  </si>
  <si>
    <t>03.12.03.01</t>
  </si>
  <si>
    <t>Rivestimento antincendio per strutture metalliche</t>
  </si>
  <si>
    <t>03.13</t>
  </si>
  <si>
    <t>Rivestimenti di facciata e soffitti</t>
  </si>
  <si>
    <t>03.13.01</t>
  </si>
  <si>
    <t>Rivestimenti di facciata</t>
  </si>
  <si>
    <t>03.13.01.01</t>
  </si>
  <si>
    <t>Rivestimento di facciata in lamiera d’alluminio, s= 3mm, montaggio a scomparsa tramite incollaggio, con sottostruttura e coibentazione in lana di roccia, s= 160mm</t>
  </si>
  <si>
    <t>03.13.01.01.a</t>
  </si>
  <si>
    <t>Rivestimento di facciata in lamiera d’alluminio, s= 3mm, montaggio a scomparsa tramite incollaggio, con sottostruttura e coibentazione in lana di roccia, s= 160mm; superficie con verniciatura umida a forno, colore ottone/oro</t>
  </si>
  <si>
    <t>03.13.01.01.b</t>
  </si>
  <si>
    <t>Rivestimento di facciata in lamiera d’alluminio, s= 3mm, montaggio a scomparsa tramite incollaggio, con sottostruttura e coibentazione in lana di roccia, s= 160mm; superficie con verniciatura umida a forno, colore RAL o NCS a scelta della DLL</t>
  </si>
  <si>
    <t>03.13.01.01.c</t>
  </si>
  <si>
    <t>Sovrapprezzo al rivestimento di facciata per elemento cassetta postale con ritagli e panelli d’ispezione per campanello e citofono b/h= 220/100mm, controllo accessi b/h= 110/100mm, nonché cassetta postale b/h= 330/480mm, profondità 145mm</t>
  </si>
  <si>
    <t>03.13.01.02</t>
  </si>
  <si>
    <t>Rivestimento spallette in lamiera d’alluminio, s= 6mm con lamiera di base, superficie con verniciatura umida a forno, colore RAL o NCS a scelta della DLL</t>
  </si>
  <si>
    <t>03.13.01.02.a</t>
  </si>
  <si>
    <t>Rivestimento spallette in lamiera d’alluminio, s= 6mm con lamiera di base, superficie con verniciatura umida a forno, colore RAL o NCS a scelta della DLL; b= 131mm</t>
  </si>
  <si>
    <t>03.13.01.02.b</t>
  </si>
  <si>
    <t>Rivestimento spallette in lamiera d’alluminio, s= 6mm con lamiera di base, superficie con verniciatura umida a forno, colore RAL o NCS a scelta della DLL; b= 180+20mm</t>
  </si>
  <si>
    <t>03.13.01.02.c</t>
  </si>
  <si>
    <t>Rivestimento spallette in lamiera d’alluminio, s= 6mm con lamiera di base, superficie con verniciatura umida a forno, colore RAL o NCS a scelta della DLL; b= 184mm</t>
  </si>
  <si>
    <t>03.13.01.02.d</t>
  </si>
  <si>
    <t>Sovrapprezzo al rivestimento spallette per elemento cassetta postale con ritagli e panelli d’ispezione per campanello e citofono b/h= 100/200mm, controllo accessi b/h= 100/100mm, nonché cassetta postale b/h= 100/300mm, profondità 320mm</t>
  </si>
  <si>
    <t>03.13.01.03</t>
  </si>
  <si>
    <t>Rivestimento di facciata in lamiera grecata d’alluminio naturale con fori rotondi, s= 1,5mm con sottostruttura primaria e secondaria</t>
  </si>
  <si>
    <t>03.13.01.04</t>
  </si>
  <si>
    <t>Corrimano in profilati 50/30/3mm d’alluminio naturale sul lato interno del rivestimento di facciata in lamiera grecata</t>
  </si>
  <si>
    <t>03.13.02</t>
  </si>
  <si>
    <t>Rivestimenti di soffitti</t>
  </si>
  <si>
    <t>03.13.02.01</t>
  </si>
  <si>
    <t>Rivestimento di soffitti con panelli in fibrocemento colorati in massa, s= 8mm con sottostruttura e coibentazione in lana di roccia, s= 100mm</t>
  </si>
  <si>
    <t>03.14</t>
  </si>
  <si>
    <t>Elementi speciali in metallo</t>
  </si>
  <si>
    <t>03.14.01</t>
  </si>
  <si>
    <t>03.14.01.01</t>
  </si>
  <si>
    <t>Zerbino all’esterno, in profili di alluminio con spazzole di nylon e telaio angolare in acciaio inossidabile</t>
  </si>
  <si>
    <t>03.14.01.01.a</t>
  </si>
  <si>
    <t>Zerbino all’esterno, in profili di alluminio con spazzole di nylon e telaio angolare in acciaio inossidabile, livello 0, l/b= 2177/640mm</t>
  </si>
  <si>
    <t>03.14.01.01.b</t>
  </si>
  <si>
    <t>Zerbino all’esterno, in profili di alluminio con spazzole di nylon e telaio angolare in acciaio inossidabile, livello +1, l/b= 1200/595mm</t>
  </si>
  <si>
    <t>03.14.01.02</t>
  </si>
  <si>
    <t>Tubo di scappamento per estrazione gas di scarico autorimessa con tubolare interno in acciaio legato inossidabile d= 139,7mm, s= 1,5mm e tubolare esterno in acciaio legato inossidabile d= 157mm, s= 1,5mm, l= 700mm</t>
  </si>
  <si>
    <t>03.14.01.03</t>
  </si>
  <si>
    <t>Griglia di presa aria esterna circolare, d= 200mm</t>
  </si>
  <si>
    <t>04</t>
  </si>
  <si>
    <t>Opere da pittore e opere da costruttore a secco</t>
  </si>
  <si>
    <t>OS7</t>
  </si>
  <si>
    <t>04.01</t>
  </si>
  <si>
    <t>Lavorazioni su supporti di agglomerati edili e di cartongesso</t>
  </si>
  <si>
    <t>04.01.01</t>
  </si>
  <si>
    <t>Pretrattamento di supporti in agglomerato edile e di cartongesso</t>
  </si>
  <si>
    <t>04.01.01.07</t>
  </si>
  <si>
    <t>Rasatura di superfici a parete e soffitto in calcestruzzo armato</t>
  </si>
  <si>
    <t>04.01.01.07.a</t>
  </si>
  <si>
    <t>Rasatura di superfici a parete e soffitto in calcestruzzo armato: rasatura in cemento, superficie liscia e levigata fine, grado qualità Q4</t>
  </si>
  <si>
    <t>04.01.02</t>
  </si>
  <si>
    <t>Pitturazione di supporti in agglomerato edile per esterni ed interni</t>
  </si>
  <si>
    <t>04.01.02.10</t>
  </si>
  <si>
    <t>Velatura ai silicati su pareti e soffitti per esterni ed interni</t>
  </si>
  <si>
    <t>04.01.02.10.c</t>
  </si>
  <si>
    <t>Velatura ai silicati su pareti e soffitti per esterni ed interni: tinta media</t>
  </si>
  <si>
    <t>04.01.02.13</t>
  </si>
  <si>
    <t>Pittura a base di sol di silice su pareti e soffitti per interni ed esterni, velatura o coprente</t>
  </si>
  <si>
    <t>04.01.02.13.a</t>
  </si>
  <si>
    <t>Pittura a base di sol di silice su pareti e soffitti per interni ed esterni, velatura o coprente: tinta media</t>
  </si>
  <si>
    <t>04.01.03</t>
  </si>
  <si>
    <t>Pitturazione di supporti in agglomerato edile per interni</t>
  </si>
  <si>
    <t>04.01.03.03</t>
  </si>
  <si>
    <t>Pittura ai silicati di potassio per interni:</t>
  </si>
  <si>
    <t>04.01.03.03.a</t>
  </si>
  <si>
    <t>Pittura ai silicati di potassio per interni: tinta bianca o chiara</t>
  </si>
  <si>
    <t>04.01.03.03.b</t>
  </si>
  <si>
    <t>Pittura ai silicati di potassio per interni: tinta media</t>
  </si>
  <si>
    <t>04.01.03.03.c</t>
  </si>
  <si>
    <t>Pittura ai silicati di potassio per interni: tinta intensa</t>
  </si>
  <si>
    <t>04.01.03.03.d</t>
  </si>
  <si>
    <t>Pittura ai silicati di potassio per interni: tinta profonda</t>
  </si>
  <si>
    <t>04.01.03.09</t>
  </si>
  <si>
    <t>Pittura per interni al lattice di alta qualità su pareti e soffitti interni</t>
  </si>
  <si>
    <t>04.01.03.09.a</t>
  </si>
  <si>
    <t>Pittura per interni al lattice di alta qualità su pareti e soffitti interni: tinta bianca o chiara</t>
  </si>
  <si>
    <t>04.01.03.09.b</t>
  </si>
  <si>
    <t>Pittura per interni al lattice di alta qualità su pareti e soffitti interni: tinta media</t>
  </si>
  <si>
    <t>04.01.03.09.c</t>
  </si>
  <si>
    <t>Pittura per interni al lattice di alta qualità su pareti e soffitti interni: tinta intensa</t>
  </si>
  <si>
    <t>04.01.04</t>
  </si>
  <si>
    <t>Segnaletica orizzontale</t>
  </si>
  <si>
    <t>04.01.04.01</t>
  </si>
  <si>
    <t>Applicazione di segnaletica orizzontale con prodotto per segnaletica spartitraffico in poliresine, s= 3mm</t>
  </si>
  <si>
    <t>04.01.04.01.a</t>
  </si>
  <si>
    <t>Applicazione di segnaletica orizzontale con prodotto per segnaletica spartitraffico in poliresine, s= 3mm; strisce b= 12cm</t>
  </si>
  <si>
    <t>04.01.04.01.b</t>
  </si>
  <si>
    <t>Applicazione di segnaletica orizzontale con prodotto per segnaletica spartitraffico in poliresine, s= 3mm; superfici, simboli o scritte</t>
  </si>
  <si>
    <t>04.05</t>
  </si>
  <si>
    <t>Lavori da costruttore a secco</t>
  </si>
  <si>
    <t>04.05.01</t>
  </si>
  <si>
    <t>Controsoffitti</t>
  </si>
  <si>
    <t>04.05.01.25</t>
  </si>
  <si>
    <t>Controsoffitto con lastre di cartongesso lisce, spessore lastre 12,5 mm</t>
  </si>
  <si>
    <t>04.05.01.26</t>
  </si>
  <si>
    <t>Controsoffitto con lastre di cartongesso lisce con sottostruttura senza sospensione, spessore lastre 12,5 mm</t>
  </si>
  <si>
    <t>04.05.01.27</t>
  </si>
  <si>
    <t>Controsoffitto acustico, fonoassorbente con lastre di cartongesso forate, spessore lastre 12,5 mm</t>
  </si>
  <si>
    <t>04.05.01.28</t>
  </si>
  <si>
    <t>Controsoffitto acustico, fonoassorbente con lastre di cartongesso forate con sottostruttura senza sospensione, spessore lastre 12,5 mm</t>
  </si>
  <si>
    <t>04.05.01.29</t>
  </si>
  <si>
    <t>Compartimentazioni acustiche verticali e orizzontali su canali d’aerazione con lastre di cartongesso con densità elevata su orditura metallica</t>
  </si>
  <si>
    <t>04.05.01.30</t>
  </si>
  <si>
    <t>Compartimentazioni resistenti al fuoco, verticali e orizzontali per canali d’aerazione con lastre di gesso posate su orditura metallica; resistenza al fuoco EI 60</t>
  </si>
  <si>
    <t>04.05.01.31</t>
  </si>
  <si>
    <t>Sovrapprezzo su controsoffitti acustico fonoassorbente con lastre di cartongesso forate per inserimento di materassini fonoassorbenti di poliestere</t>
  </si>
  <si>
    <t>04.05.01.32</t>
  </si>
  <si>
    <t>Sovrapprezzo su compartimentazioni acustiche in lastre di cartongesso per inserimento di materassini fonoassorbenti in lana minerale</t>
  </si>
  <si>
    <t>04.05.01.33</t>
  </si>
  <si>
    <t>Sovrapprezzo su controsoffitti di ogni tipo per altezze di sospensione fino a 140 cm</t>
  </si>
  <si>
    <t>04.05.01.34</t>
  </si>
  <si>
    <t>Sovrapprezzo su controsoffitti di ogni tipo per l’esecuzione di rivestimento architrave, gradonamento e formazione dei bordi ai limiti liberi delle pareti o di nicchie e spallette</t>
  </si>
  <si>
    <t>04.05.01.35</t>
  </si>
  <si>
    <t>Sovrapprezzo su controsoffitti di ogni tipo per l’esecuzione di superfici a soffitto inclinate con altezza di sospensione da 140 cm fino a 350 cm</t>
  </si>
  <si>
    <t>04.05.01.36</t>
  </si>
  <si>
    <t>Sovrapprezzo su controparete e controsoffitti di lastre di cartongesso per la formazione di spigoli di raccordo in vista con integrazione di profili da bordo in metallo o materiale plastico</t>
  </si>
  <si>
    <t>04.05.01.37</t>
  </si>
  <si>
    <t>Sovrapprezzo su controsoffitti di ogni tipo in lastre di cartongesso per l’esecuzione di giunti di dilatazione</t>
  </si>
  <si>
    <t>04.05.01.38</t>
  </si>
  <si>
    <t>Sovrapprezzo su controsoffitti di ogni tipo per la formazione di nicchie a soffitto con coperchio d’ispezione per ombreggiante interno, b/h= 155/185mm</t>
  </si>
  <si>
    <t>04.05.02</t>
  </si>
  <si>
    <t>Pareti divisorie</t>
  </si>
  <si>
    <t>04.05.02.21</t>
  </si>
  <si>
    <t>Parete in cartongesso tipo W1 con orditura semplice in metallo e rivestimento doppio su entrambi i lati; s= 150mm</t>
  </si>
  <si>
    <t>04.05.02.22</t>
  </si>
  <si>
    <t>Controparete in cartongesso tipo V1 con orditura semplice in metallo e rivestimento doppio su un lato; s= 100mm</t>
  </si>
  <si>
    <t>04.05.02.23</t>
  </si>
  <si>
    <t>Controparete in cartongesso tipo V2 con richiesta antincendio EI 60, orditura semplice in metallo e rivestimento doppio su un lato; s= 105mm</t>
  </si>
  <si>
    <t>04.05.02.24</t>
  </si>
  <si>
    <t>Controparete in cartongesso tipo V3 in vani sanitari con orditura semplice in metallo e rivestimento doppio su un lato; s= 75mm</t>
  </si>
  <si>
    <t>04.05.02.25</t>
  </si>
  <si>
    <t>Sovrapprezzo su pareti e controparete in lastre di cartongesso per rinforzo dell’orditura per elementi di arredo mediante ulteriori sostegni verticali e tamponamento con pannello multistrato di betulla</t>
  </si>
  <si>
    <t>04.05.02.26</t>
  </si>
  <si>
    <t>Sovrapprezzo su controparete e controsoffitti di lastre di cartongesso per rinforzo della sottostruttura con profilati d’acciaio, ossia telai di profilati d’acciaio di qualsiasi tipo</t>
  </si>
  <si>
    <t>04.05.02.27</t>
  </si>
  <si>
    <t>Sovrapprezzo su controparete di lastre di cartongesso per formazione di nicchie a muro</t>
  </si>
  <si>
    <t>04.05.02.27.a</t>
  </si>
  <si>
    <t>Sovrapprezzo su controparete di lastre di cartongesso per formazione di nicchie a muro, vano muro nicchia fino a 0,50 m²</t>
  </si>
  <si>
    <t>04.05.02.27.b</t>
  </si>
  <si>
    <t>Sovrapprezzo su controparete di lastre di cartongesso per formazione di nicchie a muro, vano muro nicchia da 0,51 m² fino a 1,00 m²</t>
  </si>
  <si>
    <t>04.05.02.28</t>
  </si>
  <si>
    <t>Aggetto verticali e orizzontali sopra aperture di porte con lastre di cartongesso su orditura metallica</t>
  </si>
  <si>
    <t>04.05.02.29</t>
  </si>
  <si>
    <t>Sovrapprezzo su controparete e controsoffitti di lastre di cartongesso per la fornitura e montaggio di lastre impregnate s=12,5mm</t>
  </si>
  <si>
    <t>04.05.04</t>
  </si>
  <si>
    <t>Lavorazioni finali</t>
  </si>
  <si>
    <t>04.05.04.03</t>
  </si>
  <si>
    <t>Esecuzione di fori a forma tonda o rettangolare, nei controsoffitti di ogni tipo in cartongesso, con taglio a precisione, con integrazione degli elementi da incasso e rasatura della superficie circostante</t>
  </si>
  <si>
    <t>04.05.04.03.a</t>
  </si>
  <si>
    <t>Esecuzione di fori a forma tonda o rettangolare, nei controsoffitti di ogni tipo in cartongesso, con taglio a precisione, con integrazione degli elementi da incasso e rasatura della superficie circostante: Dimensione foro fino a 0,05 m²</t>
  </si>
  <si>
    <t>04.05.04.03.b</t>
  </si>
  <si>
    <t>Esecuzione di fori a forma tonda o rettangolare, nei controsoffitti di ogni tipo in cartongesso, con taglio a precisione, con integrazione degli elementi da incasso e rasatura della superficie circostante: Dimensione foro da a 0,051 m² fino a 0,15 m²</t>
  </si>
  <si>
    <t>04.05.04.03.c</t>
  </si>
  <si>
    <t>Esecuzione di fori a forma tonda o rettangolare, nei controsoffitti di ogni tipo in cartongesso, con taglio a precisione, con integrazione degli elementi da incasso e rasatura della superficie circostante: Dimensione foro da a 0,151 m² fino a 0,36 m²</t>
  </si>
  <si>
    <t>04.05.04.05</t>
  </si>
  <si>
    <t>Botole d’ispezione su pareti, contropareti e soffitti di lastre in cartongesso</t>
  </si>
  <si>
    <t>04.05.04.05.a</t>
  </si>
  <si>
    <t>Botole d’ispezione su pareti, contropareti e soffitti di lastre in cartongesso: 40/40 cm</t>
  </si>
  <si>
    <t>04.05.04.05.b</t>
  </si>
  <si>
    <t>Botole d’ispezione su pareti, contropareti e soffitti di lastre in cartongesso: 50/50 cm</t>
  </si>
  <si>
    <t>04.05.04.05.c</t>
  </si>
  <si>
    <t>Botole d’ispezione su pareti, contropareti e soffitti di lastre in cartongesso: 60/60 cm</t>
  </si>
  <si>
    <t>04.05.04.06</t>
  </si>
  <si>
    <t>Botola d'ispezione REI 60</t>
  </si>
  <si>
    <t>04.05.04.06.a</t>
  </si>
  <si>
    <t>Botola d'ispezione REI 60: 40 x 40 cm</t>
  </si>
  <si>
    <t>04.07</t>
  </si>
  <si>
    <t>Rivestimenti in resina sintetica</t>
  </si>
  <si>
    <t>04.07.01</t>
  </si>
  <si>
    <t>04.07.01.01</t>
  </si>
  <si>
    <t>impermeabilizzazione  per muri e pavimenti sottoposti a spruzzi d'acqua</t>
  </si>
  <si>
    <t>04.07.01.02</t>
  </si>
  <si>
    <t>Pitture in resine su pareti, senza solventi, con superficie opaca; spessore pittura resina min. 0,5mm; spessore totale fino a 6 mm</t>
  </si>
  <si>
    <t>04.07.01.03</t>
  </si>
  <si>
    <t>Sistema epossidico autolivellante su pavimenti, con superficie opaca, s min. 4mm; classificazione antiscivolo R10</t>
  </si>
  <si>
    <t>04.07.01.04</t>
  </si>
  <si>
    <t>Sistema epossidico autolivellante su pavimenti nella cucina, con superficie opaca, s min. 4mm; classificazione antiscivolo R11</t>
  </si>
  <si>
    <t>04.07.01.05</t>
  </si>
  <si>
    <t>Sovrapprezzo per sistema epossidico autolivellante su pavimenti, con superficie opaca, s min. 4mm per l’esecuzione di superfici con pendenza nelle docce</t>
  </si>
  <si>
    <t>04.07.01.06</t>
  </si>
  <si>
    <t>Sigillatura elastica dei giunti da pavimento e da parete con mastice adatto colorato; qualsiasi tina, identica al colore del pavimento</t>
  </si>
  <si>
    <t>06</t>
  </si>
  <si>
    <t>Pavimenti caldi</t>
  </si>
  <si>
    <t>OS6</t>
  </si>
  <si>
    <t>06.01</t>
  </si>
  <si>
    <t>Preparazione del piano di posa</t>
  </si>
  <si>
    <t>06.01.01</t>
  </si>
  <si>
    <t>Pretrattamento</t>
  </si>
  <si>
    <t>06.01.01.01</t>
  </si>
  <si>
    <t>Levigatura di pulizia e spolvero</t>
  </si>
  <si>
    <t>06.01.03</t>
  </si>
  <si>
    <t>Appretti, rasature</t>
  </si>
  <si>
    <t>06.01.03.01</t>
  </si>
  <si>
    <t>Applicazione di imprimitura sul piano di posa</t>
  </si>
  <si>
    <t>06.01.06</t>
  </si>
  <si>
    <t>Livellamento di sottofondi</t>
  </si>
  <si>
    <t>06.01.06.01</t>
  </si>
  <si>
    <t>Stucco da 1-3mm</t>
  </si>
  <si>
    <t>06.02</t>
  </si>
  <si>
    <t>Pavimenti in PVC, gomma, linoleum e moquette</t>
  </si>
  <si>
    <t>06.02.03</t>
  </si>
  <si>
    <t>Pavimenti in linoleum</t>
  </si>
  <si>
    <t>06.02.03.01</t>
  </si>
  <si>
    <t>Pavimento in linoleum a teli:</t>
  </si>
  <si>
    <t>06.02.03.01.b</t>
  </si>
  <si>
    <t>Pavimento in linoleum a teli: spess. 2,5 mm</t>
  </si>
  <si>
    <t>06.03</t>
  </si>
  <si>
    <t>Pavimenti in legno e effetto legno</t>
  </si>
  <si>
    <t>06.03.01</t>
  </si>
  <si>
    <t>Tavole e parquet a listoni</t>
  </si>
  <si>
    <t>06.03.01.02</t>
  </si>
  <si>
    <t>Parquet di listoni a tre strati, spessore totale 14mm, spessore strato di copertura in legno massiccio min. 3,5mm</t>
  </si>
  <si>
    <t>06.03.01.02.a</t>
  </si>
  <si>
    <t>Parquet di listoni a tre strati, spessore totale 14mm, spessore strato di copertura in legno massiccio min. 3,5mm: rovere</t>
  </si>
  <si>
    <t>06.03.05</t>
  </si>
  <si>
    <t>Pavimenti rialzati in ambienti esterni</t>
  </si>
  <si>
    <t>06.03.05.01</t>
  </si>
  <si>
    <t>Pavimento rialzato per esterni con listoni per terrazze in materiale compensato sintetico, s= 28mm, b= 150mm, sottostruttura in profilati d’alluminio e piedini d’appoggio sintetici con regolazione altezza ed inclinazione</t>
  </si>
  <si>
    <t>06.03.05.02</t>
  </si>
  <si>
    <t>Sovrapprezzo al pavimento rialzato per esterni con listoni per terrazze in materiale compensato sintetico per la formazione di apertura d’ispezione 300 x 300mm</t>
  </si>
  <si>
    <t>06.06</t>
  </si>
  <si>
    <t>Zoccolini</t>
  </si>
  <si>
    <t>06.06.01</t>
  </si>
  <si>
    <t>Legno</t>
  </si>
  <si>
    <t>06.06.01.06</t>
  </si>
  <si>
    <t>Zoccolino battiscopa in legno massiccio, rovere, verniciatura trasparente e montaggio a scomparsa: ca. 15 x 60(H) mm</t>
  </si>
  <si>
    <t>06.09</t>
  </si>
  <si>
    <t>Elementi incorporati</t>
  </si>
  <si>
    <t>06.09.01</t>
  </si>
  <si>
    <t>Coprigiunto</t>
  </si>
  <si>
    <t>06.09.01.05</t>
  </si>
  <si>
    <t>Profilo di separazione pavimenti in acciaio inossidabile, s= 3 mm, h= 2,5 – 25 mm</t>
  </si>
  <si>
    <t>06.09.01.06</t>
  </si>
  <si>
    <t>Profilo per giunti di dilatazione su pavimenti, a due pezzi, con riempimento giunto eseguito in azienda; h= 2,5 – 15 mm</t>
  </si>
  <si>
    <t>06.09.01.07</t>
  </si>
  <si>
    <t>Giunto di dilatazione e di raccordo su pavimenti in legno con sigillatura a mastice elastico</t>
  </si>
  <si>
    <t>08</t>
  </si>
  <si>
    <t>Opere da lattoniere</t>
  </si>
  <si>
    <t>08.05</t>
  </si>
  <si>
    <t>Lamiera di alluminio</t>
  </si>
  <si>
    <t>08.05.04</t>
  </si>
  <si>
    <t>Scossaline, converse, copertine</t>
  </si>
  <si>
    <t>08.05.04.12</t>
  </si>
  <si>
    <t>Nastro di fissaggio in lamiera d’alluminio preverniciata, s= 1,0mm</t>
  </si>
  <si>
    <t>08.05.04.12.a</t>
  </si>
  <si>
    <t>Nastro di fissaggio in lamiera d’alluminio preverniciata, s= 1,0mm, sviluppo fino a 330mm</t>
  </si>
  <si>
    <t>08.05.04.12.b</t>
  </si>
  <si>
    <t>Nastro di fissaggio in lamiera d’alluminio preverniciata, s= 1,0mm, sviluppo da 331mm fino a 400mm</t>
  </si>
  <si>
    <t>08.05.04.13</t>
  </si>
  <si>
    <t>Rivestimento sul bordo copertura in lamiera d’alluminio preverniciata, s= 1,0mm</t>
  </si>
  <si>
    <t>08.05.04.13.a</t>
  </si>
  <si>
    <t>Rivestimento sul bordo copertura in lamiera d’alluminio preverniciata, s= 1,0mm, sviluppo fino a 250mm</t>
  </si>
  <si>
    <t>08.05.04.13.b</t>
  </si>
  <si>
    <t>Rivestimento sul bordo copertura in lamiera d’alluminio preverniciata, s= 1,0mm, sviluppo da 251mm fino a 330mm</t>
  </si>
  <si>
    <t>08.05.04.14</t>
  </si>
  <si>
    <t>Lamiera di protezione in alluminio preverniciata, s= 1,0mm</t>
  </si>
  <si>
    <t>08.05.04.14.a</t>
  </si>
  <si>
    <t>Lamiera di protezione in alluminio preverniciata, s= 1,0mm, sviluppo fino a 150mm</t>
  </si>
  <si>
    <t>08.05.04.14.b</t>
  </si>
  <si>
    <t>Lamiera di protezione in alluminio preverniciata, s= 1,0mm, sviluppo da 151mm fino a 350mm</t>
  </si>
  <si>
    <t>08.05.04.15</t>
  </si>
  <si>
    <t>Sottostruttura in panelli a tre strati in legno per formazione del bordo copertura</t>
  </si>
  <si>
    <t>08.05.04.15.a</t>
  </si>
  <si>
    <t>Sottostruttura in panelli a tre strati in legno per formazione del bordo copertura, s= 20mm, b= fino a 120mm</t>
  </si>
  <si>
    <t>08.05.04.15.b</t>
  </si>
  <si>
    <t>Sottostruttura in panelli a tre strati in legno per formazione del bordo copertura, b= 150mm, s= 20mm, b= da 121mm fino a 180mm</t>
  </si>
  <si>
    <t>08.05.04.16</t>
  </si>
  <si>
    <t>Tubo di rivestimento per scarico d’emergenza DN 50, completamente in lamiera d’alluminio preverniciato, s= 1,0mm</t>
  </si>
  <si>
    <t>08.05.04.17</t>
  </si>
  <si>
    <t>Tubo di rivestimento per scarico d’emergenza DN 110, completamente in lamiera d’alluminio preverniciato, s= 1,0mm</t>
  </si>
  <si>
    <t>09</t>
  </si>
  <si>
    <t>Opere da falegname</t>
  </si>
  <si>
    <t>09.01</t>
  </si>
  <si>
    <t>Finestre</t>
  </si>
  <si>
    <t>09.01.04</t>
  </si>
  <si>
    <t>Telai in legno-alluminio</t>
  </si>
  <si>
    <t>09.01.04.07</t>
  </si>
  <si>
    <t>Elemento finestra in legno/alu tipo FH-1.1E in rovere, velatura bianca e verniciatura trasparente, 1x anta rotante e a ribalta, riv. spallette interne legno, riv. spallette esterne alu, ML int. b/h: 850/900mm, Uw= 0,90 W/(m²K)</t>
  </si>
  <si>
    <t>09.01.04.08</t>
  </si>
  <si>
    <t>Elemento finestra in legno/alu tipo FH-1.1F in abete, verniciatura colorata con prodotto acrilico coprente, 1x anta rotante e a ribalta, riv. spallette interne legno, riv. spallette esterne alu, ML int. b/h: 850/900mm, Uw= 0,90 W/(m²K)</t>
  </si>
  <si>
    <t>09.01.04.09</t>
  </si>
  <si>
    <t>Elemento finestra in legno/alu tipo FH-1.2 in abete, verniciatura colorata con prodotto acrilico coprente, 3x anta rotante e a ribalta, riv. spallette interne legno, riv. spallette esterne alu, ML int. b/h: 3550/900mm, Uw= 0,90 W/(m²K)</t>
  </si>
  <si>
    <t>09.01.04.10</t>
  </si>
  <si>
    <t>Elemento finestra in legno/alu tipo FH-1.3 in abete, verniciatura colorata con prodotto acrilico coprente, 6x anta rotante e a ribalta, riv. spallette interne legno, riv. spallette esterne alu, ML int. b/h: 7010/900mm, Uw= 0,90 W/(m²K)</t>
  </si>
  <si>
    <t>09.01.04.11</t>
  </si>
  <si>
    <t>Elemento finestra in legno/alu tipo FH-2.1E in rovere, velatura bianca e verniciatura trasparente, 1x anta rotante e a ribalta, riv. spallette interne legno, riv. spallette esterne alu, ML int. b/h: 1500/1550mm, Uw= 0,90 W/(m²K)</t>
  </si>
  <si>
    <t>09.01.04.12</t>
  </si>
  <si>
    <t>Elemento finestra in legno/alu tipo FH-2.1E in rovere, velatura bianca e verniciatura antincendio trasparente cl. 2, 1x anta rotante e a ribalta, riv. spallette interne legno, riv. spallette esterne alu, ML int. b/h: 1500/1550mm, Uw= 0,90 W/(m²K)</t>
  </si>
  <si>
    <t>09.01.04.13</t>
  </si>
  <si>
    <t>Elemento finestra in legno/alu tipo FH-2.1F in abete, verniciatura antincendio cl. 2 colorata con prodotto acrilico coprente, 1x anta rotante e a ribalta, riv. spallette interne legno, riv. spallette esterne alu, ML int. b/h: 1500/1550mm, Uw= 0,90 W/(m²K)</t>
  </si>
  <si>
    <t>09.01.04.14</t>
  </si>
  <si>
    <t>Elemento finestra in legno/alu tipo FH-2.2 in rovere, velatura bianca e verniciatura trasparente, 2x anta rotante e a ribalta, riv. spallette interne legno, riv. spallette esterne alu, ML int. b/h: 2400/1550mm, Uw= 0,90 W/(m²K)</t>
  </si>
  <si>
    <t>09.01.04.15</t>
  </si>
  <si>
    <t>Elemento finestra in legno/alu tipo FH-2.3 in abete, verniciatura colorata con prodotto acrilico coprente, 3x anta rotante e a ribalta, riv. spallette interne legno, riv. spallette esterne alu, ML int. b/h: 3550/1550mm, Uw= 0,90 W/(m²K)</t>
  </si>
  <si>
    <t>09.01.04.16</t>
  </si>
  <si>
    <t>Elemento finestra in legno/alu tipo FH-3.1 in rovere, velatura bianca e verniciatura antincendio trasparente cl. 2, 3x porte rotante e a ribalta, riv. spallette interne legno, riv. spallette esterne alu, ML int. b/h: 3550/2400mm, Uw= 0,90 W/(m²K)</t>
  </si>
  <si>
    <t>09.01.04.17</t>
  </si>
  <si>
    <t>Elemento facciata montanti-traversi in legno/alu tipo FH-4.1 impiallacciato in rovere, velatura bianca e verniciatura trasparente, 6x vetrate fisse, 2x porte rotante e a ribalta, riv. spallette esterne alu, ML int. b/h: 8015/3830mm, Uw= 0,90 W/(m²K)</t>
  </si>
  <si>
    <t>09.01.04.18</t>
  </si>
  <si>
    <t>Elemento facciata mont.-trav. in legno/alu tipo FH-5.1 imp. in rovere, vel. bianca e vernic. trasp., 10x vetrate fisse, 3x porte rotante e a ribalta, 1x porta d’ingresso a 2 ante, ML int. b/h: 3555+7050+2435/3580mm, Uw= 0,90 W/(m²K), vetro prot. solare</t>
  </si>
  <si>
    <t>09.01.04.19</t>
  </si>
  <si>
    <t>Elemento facciata in legno/alu tipo FH-5.2 in rovere, velatura bianca e verniciatura trasp., 1x vetrata fissa, 2x ante rotante e a ribalta, riv. spallette interne impiallacciato rovere, ML int. b/h: 4513/1895-1425mm, Uw= 0,90 W/(m²K), vetro prot. solare</t>
  </si>
  <si>
    <t>09.01.04.20</t>
  </si>
  <si>
    <t>Elemento facciata in legno/alu tipo FH-5.3 in rovere, velatura bianca e verniciatura trasparente, 1x anta a ribalta motorizzata, riv. spallette interne impiallacciato in rovere, ML int. b/h: 1800/1192-1004mm, Uw= 0,90 W/(m²K), vetro a protezione solare</t>
  </si>
  <si>
    <t>09.01.04.21</t>
  </si>
  <si>
    <t>Elemento facciata in legno/alu tipo FH-5.4 in rovere, velatura bianca e verniciatura trasparente, 3x vetrate fisse, 3x ante a ribalta mot., riv. spallette interne impiallacciato in rovere, ML int. b/h: 9555/1350-655mm, Uw= 0,90 W/(m²K), vetro prot. solare</t>
  </si>
  <si>
    <t>09.01.04.22</t>
  </si>
  <si>
    <t>Sovrapprezzo a elemento finestra e facciata in legno/alu per contatto megnetico</t>
  </si>
  <si>
    <t>09.01.04.23</t>
  </si>
  <si>
    <t>Rivestimento spallette in panelli di legno multistrato, s= 20mm, h= ca. 682mm, superficie con verniciatura coprente, per la finestra per tetto piano, tipo FH-6.1, ML b/h: 1500/1500mm</t>
  </si>
  <si>
    <t>09.02</t>
  </si>
  <si>
    <t>Porte d'ingresso principali e secondarie, portoni</t>
  </si>
  <si>
    <t>09.02.01</t>
  </si>
  <si>
    <t>Porte d'ingresso principali e secondarie</t>
  </si>
  <si>
    <t>09.02.01.09</t>
  </si>
  <si>
    <t>Porta esterna in legno tipo TH-5 con telaio murale e verniciatura coprente, ad anta singola, ML b/h= 1200/2400mm, DL b/h= 990/2275mm, Ud= min. 1,3 W/(m²K)</t>
  </si>
  <si>
    <t>09.03</t>
  </si>
  <si>
    <t>Porte a doppia battuta, porte interne, porte tagliafuoco</t>
  </si>
  <si>
    <t>09.03.02</t>
  </si>
  <si>
    <t>Porte interne</t>
  </si>
  <si>
    <t>09.03.02.16</t>
  </si>
  <si>
    <t>Porta interna in legno tipo TH-1 con telaio murale, impiallacciatura in rovere, ad anta singola</t>
  </si>
  <si>
    <t>09.03.02.16.a</t>
  </si>
  <si>
    <t>Porta interna in legno tipo TH-1a con telaio murale, impiallacciatura in rovere, ad anta singola: ML b/h= 1050/2400mm, DL b/h= 870/2310mm</t>
  </si>
  <si>
    <t>09.03.02.16.b</t>
  </si>
  <si>
    <t>Porta interna in legno tipo TH-1b con telaio murale, impiallacciatura in rovere, ad anta singola: ML b/h= 1150/2400mm, DL b/h= 970/2310mm</t>
  </si>
  <si>
    <t>09.03.02.16.c</t>
  </si>
  <si>
    <t>Porta interna in legno tipo TH-1c con telaio murale, impiallacciatura in rovere, ad anta singola: ML b/h= 1100/2400mm, DL b/h= 920/2310mm</t>
  </si>
  <si>
    <t>09.03.02.16.d</t>
  </si>
  <si>
    <t>Porta interna in legno tipo TH-1 con telaio murale e impiallacciatura in rovere, ad anta singola: sovrapprezzo per apriporta elettrico</t>
  </si>
  <si>
    <t>09.03.02.16.e</t>
  </si>
  <si>
    <t>Porta interna in legno tipo TH-1 con telaio murale, impiallacciatura in rovere, ad anta singola: sovrapprezzo per l’esecuzione in classe antincendio 2 (C-s1,d0)</t>
  </si>
  <si>
    <t>09.03.02.17</t>
  </si>
  <si>
    <t>Porta interna in legno tipo TH-2 con telaio murale, impiallacciatura in rovere, esecuzione in classe antincendio 2 (C-s1,d0) e potere fonoassorbente val. min. 42dB, ad anta singola, ML b/h= 1150/2400mm, DL b/h= 970/2310mm</t>
  </si>
  <si>
    <t>09.03.02.18</t>
  </si>
  <si>
    <t>Porta interna in legno con vetro, tipo TH-3 con telaio murale ed elemento laterale vetro fisso, impiallacciatura in rovere, esecuzione in classe antincendio 2 (C-s1,d0), ad anta singola, ML b/h= 1700/2400mm, DL b/h= 990/2295mm</t>
  </si>
  <si>
    <t>09.03.02.19</t>
  </si>
  <si>
    <t>Porta interna in legno, tipo TH-4 con telaio murale ed elemento laterale fisso, impiallacciatura in rovere, ad anta singola, ML b/h= 1500/2400mm, DL b/h= 890/2310mm</t>
  </si>
  <si>
    <t>09.03.04</t>
  </si>
  <si>
    <t>Porte tagliafuoco (in legno)</t>
  </si>
  <si>
    <t>09.03.04.05</t>
  </si>
  <si>
    <t>Porta interna con richiesta antincendio EI 60 in legno, tipo TH-6 con telaio murale, oblò e rivestimento in lamiera alu, ad anta singola</t>
  </si>
  <si>
    <t>09.03.04.05.a</t>
  </si>
  <si>
    <t>Porta interna con richiesta antincendio EI 60 in legno tipo TH-6.a con telaio murale, oblò e rivestimento in lamiera alu, ad anta singola: ML b/h= 1300/2400mm, DL b/h= 1080/2290mm</t>
  </si>
  <si>
    <t>09.03.04.05.b</t>
  </si>
  <si>
    <t>Porta interna con richiesta antincendio EI 60 in legno, tipo TH-6.b con telaio murale, oblò e rivestimento in lamiera alu, ad anta singola: ML b/h= 1500/2400mm, DL b/h= 1280/2290mm</t>
  </si>
  <si>
    <t>09.03.04.06</t>
  </si>
  <si>
    <t>Porta esterna con richiesta antincendio EI 60 in legno, tipo TH-7 con telaio murale, parte fissa laterale e superiore, vetro integrato e rivestimento in lamiera alu, ad anta singola, ML b/h= 1500+475/2400+415mm, DL b/h= 1280/2290mm</t>
  </si>
  <si>
    <t>09.03.04.07</t>
  </si>
  <si>
    <t>Porta esterna con richiesta antincendio EI 60 in legno, tipo TH-8 con telaio murale e rivestimento in lamiera alu, ad anta singola, ML b/h= 1280/2480-2580mm, DL b/h= 1000/2300mm</t>
  </si>
  <si>
    <t>09.03.04.08</t>
  </si>
  <si>
    <t>Porta esterna con richiesta antincendio EI 60 in legno, tipo TH-9 con telaio murale e rivestimento in lamiera alu, ad anta singola, ML b/h= 1200/2420mm, DL b/h= 1000/2300mm</t>
  </si>
  <si>
    <t>09.03.04.09</t>
  </si>
  <si>
    <t>Vetrata fissa con richiesta antincendio EI 60, tipo BFH-1, con telaio in alluminio, rivestimento spallette in legno, impiallacciatura in rovere ed esecuzione in classe antincendio 2 (C-s1,d0)</t>
  </si>
  <si>
    <t>09.03.04.09.a</t>
  </si>
  <si>
    <t>Vetrata fissa con richiesta antincendio EI 60, tipo BFH-1.a, con telaio in alluminio, rivestimento spallette in legno, impiallacciatura in rovere ed esecuzione in classe antincendio 2 (C-s1,d0), ML b/h= 2000/1470mm, spalletta b= 212mm</t>
  </si>
  <si>
    <t>09.03.04.09.b</t>
  </si>
  <si>
    <t>Vetrata fissa con richiesta antincendio EI 60, tipo BFH-1.b, con telaio in alluminio, rivestimento spallette in legno, impiallacciatura in rovere ed esecuzione in classe antincendio 2 (C-s1,d0), ML b/h= 2000/1470mm, spalletta b= 442mm</t>
  </si>
  <si>
    <t>09.04</t>
  </si>
  <si>
    <t>Schermature solari</t>
  </si>
  <si>
    <t>09.04.03</t>
  </si>
  <si>
    <t>Gelosie - tapparelle a lamelle in alluminio</t>
  </si>
  <si>
    <t>09.04.03.04</t>
  </si>
  <si>
    <t>Tapparelle a lamelle in alluminio con guide, b= 80-92mm, con motore elettrico e accessori, per FH-1.1, b/h= 770/1120mm</t>
  </si>
  <si>
    <t>09.04.03.05</t>
  </si>
  <si>
    <t>Tapparelle a lamelle in alluminio con guide, b= 80-92mm, con motore elettrico e accessori, per FH-1.2, b/h= 3x 1157/1120mm</t>
  </si>
  <si>
    <t>09.04.03.06</t>
  </si>
  <si>
    <t>Tapparelle a lamelle in alluminio con guide, b= 80-92mm, con motore elettrico e accessori, per FH-1.3, b/h= 6x 1154/1120mm</t>
  </si>
  <si>
    <t>09.04.03.07</t>
  </si>
  <si>
    <t>Tapparelle a lamelle in alluminio con guide, b= 80-92mm, con motore elettrico e accessori, per FH-2.1, b/h= 1420/1770mm</t>
  </si>
  <si>
    <t>09.04.03.08</t>
  </si>
  <si>
    <t>Tapparelle a lamelle in alluminio con guide, b= 80-92mm, con motore elettrico e accessori, per FH-2.2, b/h= 2x 1160/1770mm</t>
  </si>
  <si>
    <t>09.04.03.09</t>
  </si>
  <si>
    <t>Tapparelle a lamelle in alluminio con guide, b= 80-92mm, con motore elettrico e accessori, per FH-2.3, b/h= 3x 1160/1770mm</t>
  </si>
  <si>
    <t>09.04.03.10</t>
  </si>
  <si>
    <t>Tapparelle a lamelle in alluminio con guide, b= 80-92mm, con motore elettrico e accessori, per FH-3.1, b/h= 3x 1160/2620mm</t>
  </si>
  <si>
    <t>09.04.03.11</t>
  </si>
  <si>
    <t>Tapparelle a lamelle in alluminio con guide, b= 80-92mm, con motore elettrico e accessori, per FH-4.1, b/h= 2x 3997/3692mm</t>
  </si>
  <si>
    <t>09.04.06</t>
  </si>
  <si>
    <t>Ombreggiante verticale per ambienti interni</t>
  </si>
  <si>
    <t>09.04.06.01</t>
  </si>
  <si>
    <t>Ombreggiante verticale a rullo per interni di grandi dimensioni senza guide con motore elettrico e accessori, telo protezione solare e visivo in tessuto, classe di reazione al fuoco 2, per FH-5.1, b/h= 1200/3640mm</t>
  </si>
  <si>
    <t>09.04.06.02</t>
  </si>
  <si>
    <t>Ombreggiante verticale a rullo per interni di grandi dimensioni senza guide con motore elettrico e accessori, telo protezione solare e visivo in tessuto, classe di reazione al fuoco 2, per FH-5.1, b/h= 2325/3640mm</t>
  </si>
  <si>
    <t>09.04.06.03</t>
  </si>
  <si>
    <t>Ombreggiante verticale a rullo per interni di grandi dimensioni senza guide con motore elettrico e accessori, telo protezione solare e visivo in tessuto, classe di reazione al fuoco 2, per FH-5.3, b/h= 1800/1940mm</t>
  </si>
  <si>
    <t>09.07</t>
  </si>
  <si>
    <t>09.07.04</t>
  </si>
  <si>
    <t>Pareti divisorie interne mobili</t>
  </si>
  <si>
    <t>09.07.04.01</t>
  </si>
  <si>
    <t>Parete scorrevole tipo TW-1, con 4 elementi normali, 1 elemento telescopico e 2 elementi con porta singola integrata, ML l/h= 8015/3830mm</t>
  </si>
  <si>
    <t>16</t>
  </si>
  <si>
    <t>Impianto elevatore</t>
  </si>
  <si>
    <t>OS4</t>
  </si>
  <si>
    <t>16.01</t>
  </si>
  <si>
    <t>Ascensore</t>
  </si>
  <si>
    <t>16.01.01</t>
  </si>
  <si>
    <t>Ascensori ad azionamento elettrico</t>
  </si>
  <si>
    <t>16.01.01.05</t>
  </si>
  <si>
    <t>Ascensore, portata 630kg - 8 persone, 4 fermate + 4 servizi</t>
  </si>
  <si>
    <t>100</t>
  </si>
  <si>
    <t>Costi di sicurezza</t>
  </si>
  <si>
    <t>100.01</t>
  </si>
  <si>
    <t>100.01.01</t>
  </si>
  <si>
    <t>100.01.01.02</t>
  </si>
  <si>
    <t>100.02</t>
  </si>
  <si>
    <t>100.02.08</t>
  </si>
  <si>
    <t>Ponteggi da costruzione e da manutenzione</t>
  </si>
  <si>
    <t>100.02.08.06</t>
  </si>
  <si>
    <t>Ponte di facciata-telai:</t>
  </si>
  <si>
    <t>100.02.08.06.c</t>
  </si>
  <si>
    <t>3 kN/m2, prime 4 settimane</t>
  </si>
  <si>
    <t>100.02.08.06.e</t>
  </si>
  <si>
    <t>per ogni settimana naturale successiva voce .6 a),b),c)</t>
  </si>
  <si>
    <t>100.02.08.22</t>
  </si>
  <si>
    <t>Parapetto provvisorio a montanti prefabbricati (guardacorpo) - ancorato su solai o solette  orizzontali o inclinate max. 10° o su scale</t>
  </si>
  <si>
    <t>100.02.08.22.b</t>
  </si>
  <si>
    <t>Costo primo mese o frazione. Compreso il montaggio e lo smontaggio senza utilizzo di piattaforma di lavoro elevabile</t>
  </si>
  <si>
    <t>100.02.08.22.c</t>
  </si>
  <si>
    <t>Costo per ogni mese o frazione successivo al primo</t>
  </si>
  <si>
    <t>100.02.08.28</t>
  </si>
  <si>
    <t>Tavolato in legno dello spessore di cm. 5</t>
  </si>
  <si>
    <t>100.02.08.28.a</t>
  </si>
  <si>
    <t>Nolo per un mese o frazione del solo materiale</t>
  </si>
  <si>
    <t>100.02.08.28.b</t>
  </si>
  <si>
    <t>Montaggio e smontaggio in opera</t>
  </si>
  <si>
    <t>100.02.08.50</t>
  </si>
  <si>
    <t>Trabattello in piano con impalcato in alto</t>
  </si>
  <si>
    <t>100.02.08.50.a</t>
  </si>
  <si>
    <t>tipo medio - altezza 4,00 - 8.00 m</t>
  </si>
  <si>
    <t>d</t>
  </si>
  <si>
    <t>100.06</t>
  </si>
  <si>
    <t>100.06.01</t>
  </si>
  <si>
    <t>Monoblocchi prefabbricati</t>
  </si>
  <si>
    <t>100.06.01.01</t>
  </si>
  <si>
    <t>Messa a disposizione di locali nel cantiere</t>
  </si>
  <si>
    <t>100.06.01.01.a</t>
  </si>
  <si>
    <t>Unità d'ufficio per il primo mese (30 gg) o frazione</t>
  </si>
  <si>
    <t>nr</t>
  </si>
  <si>
    <t>100.06.01.01.b</t>
  </si>
  <si>
    <t>Unità d'ufficio per ogni giorno successivo</t>
  </si>
  <si>
    <t>100.06.01.11</t>
  </si>
  <si>
    <t>Bagno chimico portatile</t>
  </si>
  <si>
    <t>100.06.01.11.a</t>
  </si>
  <si>
    <t>Montaggio, smontaggio e nolo per 1° mese o frazione</t>
  </si>
  <si>
    <t>100.06.01.11.b</t>
  </si>
  <si>
    <t>Nolo per ogni mese successivo o frazione</t>
  </si>
  <si>
    <t>100.06.02</t>
  </si>
  <si>
    <t>Tabelloni di cantiere</t>
  </si>
  <si>
    <t>100.06.02.01</t>
  </si>
  <si>
    <t>Tabellone bilingue</t>
  </si>
  <si>
    <t>100.06.02.01.b</t>
  </si>
  <si>
    <t>dimensione 2,00 x 2,00 m</t>
  </si>
  <si>
    <t>a c</t>
  </si>
  <si>
    <t>100.06.02.03</t>
  </si>
  <si>
    <t>Cartelli di pericolo</t>
  </si>
  <si>
    <t>100.06.02.03.d</t>
  </si>
  <si>
    <t>triangolare, lato 350 mm.</t>
  </si>
  <si>
    <t>100.06.02.04</t>
  </si>
  <si>
    <t>Cartelli di divieto</t>
  </si>
  <si>
    <t>100.06.02.04.g</t>
  </si>
  <si>
    <t>500 x 330 mm.</t>
  </si>
  <si>
    <t>100.06.02.05</t>
  </si>
  <si>
    <t>Cartelli di obbligo</t>
  </si>
  <si>
    <t>100.06.02.05.c</t>
  </si>
  <si>
    <t>100.06.03</t>
  </si>
  <si>
    <t>Recinzione di cantiere</t>
  </si>
  <si>
    <t>100.06.03.01</t>
  </si>
  <si>
    <t>Messa a disposizione di recinzione mobile altezza 2,0 m</t>
  </si>
  <si>
    <t>100.06.03.01.a</t>
  </si>
  <si>
    <t>per il primo mese (30 gg) o frazione</t>
  </si>
  <si>
    <t>100.06.03.01.b</t>
  </si>
  <si>
    <t>per ogni giorno naturale successivo</t>
  </si>
  <si>
    <t>100.06.03.04</t>
  </si>
  <si>
    <t>Messa a disposizione di barriere prefabbricate in calcestruzzo, tipo New Jersey</t>
  </si>
  <si>
    <t>100.06.03.04.a</t>
  </si>
  <si>
    <t>100.06.03.04.b</t>
  </si>
  <si>
    <t>per ogni mese successivo</t>
  </si>
  <si>
    <t>100.06.03.07</t>
  </si>
  <si>
    <t>Recinzione di cantiere, eseguita con pali di legno infissi, tavole trasversali inchiodate di spessore 25 mm</t>
  </si>
  <si>
    <t>100.06.03.07.a</t>
  </si>
  <si>
    <t>Montaggio, smontaggio e nolo primo mese o frazione</t>
  </si>
  <si>
    <t>100.06.03.07.b</t>
  </si>
  <si>
    <t>Nolo per ogni mese o frazione di mese successivo al primo</t>
  </si>
  <si>
    <t>100.06.03.10</t>
  </si>
  <si>
    <t>Cancello di cantiere a 1 o 2 battenti con rete metallica elettrosaldata</t>
  </si>
  <si>
    <t>100.06.03.10.a</t>
  </si>
  <si>
    <t>Montaggio, smontaggio e nolo primo mese</t>
  </si>
  <si>
    <t>100.06.03.10.b</t>
  </si>
  <si>
    <t>100.06.03.50</t>
  </si>
  <si>
    <t>Impianto di dispersione artificiale verso terra</t>
  </si>
  <si>
    <t>100.06.03.50.a</t>
  </si>
  <si>
    <t>dispersore artificiale intenzionale, 2 puntazze, 1 pozzetto, 10,00 m di tondino Ø 8 mm</t>
  </si>
  <si>
    <t>100.06.03.50.b</t>
  </si>
  <si>
    <t>collegamento a terra di massa o massa estranea fino a 20,00 m</t>
  </si>
  <si>
    <t>100.06.11</t>
  </si>
  <si>
    <t>Strutture di servizio</t>
  </si>
  <si>
    <t>100.06.11.02</t>
  </si>
  <si>
    <t>Estintore a polvere</t>
  </si>
  <si>
    <t>100.06.11.02.f</t>
  </si>
  <si>
    <t>Da 12 Kg. classe 43 A 183 BC.</t>
  </si>
  <si>
    <t>100.06.11.50</t>
  </si>
  <si>
    <t>Cassetta di pronto soccorso</t>
  </si>
  <si>
    <t>100.06.11.50.a</t>
  </si>
  <si>
    <t>cassetta completa per pronto soccorso</t>
  </si>
  <si>
    <t>100.52</t>
  </si>
  <si>
    <t>ONERI PARTICOLARI DI CANTIERE</t>
  </si>
  <si>
    <t>100.52.02</t>
  </si>
  <si>
    <t>INSTALLAZIONI PARTICOLARI DI CANTIERE</t>
  </si>
  <si>
    <t>100.52.02.02</t>
  </si>
  <si>
    <t>Impianto  semaforico omologato di cantiere con sensore di rilevazione in funzione dell’intensità del traffico</t>
  </si>
  <si>
    <t>100.52.02.02.B</t>
  </si>
  <si>
    <t>per giorno naturale</t>
  </si>
  <si>
    <t>100.52.02.02.D</t>
  </si>
  <si>
    <t>per tutta la durata necessaria</t>
  </si>
  <si>
    <t>100.52.02.11</t>
  </si>
  <si>
    <t>Delineatore flessibile</t>
  </si>
  <si>
    <t>100.52.02.11.A</t>
  </si>
  <si>
    <t>Utilizzo di ogni delineatore</t>
  </si>
  <si>
    <t>100.52.02.11.B</t>
  </si>
  <si>
    <t>Allestimento e rimozione di ogni delineatore</t>
  </si>
  <si>
    <t>100.52.02.15</t>
  </si>
  <si>
    <t>Coni in gomma</t>
  </si>
  <si>
    <t>100.52.02.15.B</t>
  </si>
  <si>
    <t>altezza del cono pari a 50 cm, con 3 fasce rifrangenti</t>
  </si>
  <si>
    <t>100.52.02.15.D</t>
  </si>
  <si>
    <t>piazzamento e rimozione di ogni cono</t>
  </si>
  <si>
    <t>100.52.02.25</t>
  </si>
  <si>
    <t>Cartello di forma triangolare, fondo giallo</t>
  </si>
  <si>
    <t>100.52.02.25.D</t>
  </si>
  <si>
    <t>60/60/60 cm, rifrangenza classe II</t>
  </si>
  <si>
    <t>100.52.02.26</t>
  </si>
  <si>
    <t>Cartello di forma circolare</t>
  </si>
  <si>
    <t>100.52.02.26.C</t>
  </si>
  <si>
    <t>Ø 60 cm, rifrangenza classe II</t>
  </si>
  <si>
    <t>100.52.02.30</t>
  </si>
  <si>
    <t>Delimitazione di cantieri, costituito da cartelli e barriere</t>
  </si>
  <si>
    <t>100.52.02.30.B</t>
  </si>
  <si>
    <t>lunghezza 1500 mm</t>
  </si>
  <si>
    <t>100.52.02.35</t>
  </si>
  <si>
    <t>Barriera di recinzione per chiusini</t>
  </si>
  <si>
    <t>100.52.02.45</t>
  </si>
  <si>
    <t>Preavviso di semaforo per cantiere</t>
  </si>
  <si>
    <t>100.52.02.45.A</t>
  </si>
  <si>
    <t>utilizzo dell'impianto completo</t>
  </si>
  <si>
    <t>100.52.02.45.B</t>
  </si>
  <si>
    <t>posizionamento in opera e rimozione</t>
  </si>
  <si>
    <t>100.52.02.55</t>
  </si>
  <si>
    <t>Impianto di segnalazione luminosa, funzionamento di tipo sequenziale o a semplice lampeggio</t>
  </si>
  <si>
    <t>100.52.02.55.H</t>
  </si>
  <si>
    <t>10 fari lampada allo xeno</t>
  </si>
  <si>
    <t>100.52.02.57</t>
  </si>
  <si>
    <t>Allestimento e rimozione per impianto di segnalazione luminosa</t>
  </si>
  <si>
    <t>100.52.02.57.A</t>
  </si>
  <si>
    <t>per ogni singolo faro</t>
  </si>
  <si>
    <t>100.86</t>
  </si>
  <si>
    <t>SEGNALETICA VERTICALE ED ORIZZONTALE</t>
  </si>
  <si>
    <t>100.86.30</t>
  </si>
  <si>
    <t>SEGNALETICA ORIZZONTALE</t>
  </si>
  <si>
    <t>100.86.30.01</t>
  </si>
  <si>
    <t>Applicazione di segnaletica orizzontale</t>
  </si>
  <si>
    <t>100.86.30.01.A</t>
  </si>
  <si>
    <t>vernice rifrangente, per strisce B = 12 cm</t>
  </si>
  <si>
    <t>100.86.30.01.B</t>
  </si>
  <si>
    <t>vernice rifrangente, per superfici, scritte</t>
  </si>
  <si>
    <t>Nuova costruzione „Vigili del fuoco / Banda musicale / Socc. Alpino” Termeno, P.f. 156/10, C.c. Termeno - LAVORI EDILI ED AFFINI</t>
  </si>
  <si>
    <t>45211350-7</t>
  </si>
  <si>
    <t>OS18a</t>
  </si>
  <si>
    <t>Operaio comune</t>
  </si>
  <si>
    <t>Spogliatoio supplementare per i lavoratori e personale di pulizia</t>
  </si>
  <si>
    <t>Unità spogliatoio per il primo mese (30 gg) o frazione</t>
  </si>
  <si>
    <t>Unità spogliatoio per ogni giorno successivo</t>
  </si>
  <si>
    <t>Disinfettante</t>
  </si>
  <si>
    <t>l</t>
  </si>
  <si>
    <t>100.99.01.01</t>
  </si>
  <si>
    <t>100.99.01.02</t>
  </si>
  <si>
    <t>100.99.01.02.a</t>
  </si>
  <si>
    <t>100.99.01.02.b</t>
  </si>
  <si>
    <t>100.99.01.03</t>
  </si>
  <si>
    <t>100.99.01.03.a</t>
  </si>
  <si>
    <t>100.99.01.04</t>
  </si>
  <si>
    <t>100.99.01.05</t>
  </si>
  <si>
    <t>100.99.01.06</t>
  </si>
  <si>
    <t>100.99.01.07</t>
  </si>
  <si>
    <t>100.99</t>
  </si>
  <si>
    <t>Covid-19 - Costi aggiuntivi per apprestamenti di sicurezza  sul Piano di Sicurezza e Coordinamento esistente – Durata 6 mesi</t>
  </si>
  <si>
    <t>100.99.01</t>
  </si>
  <si>
    <t>100.99.01.03.b</t>
  </si>
  <si>
    <t xml:space="preserve">Nolo per ogni mese successivo o frazione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</si>
</sst>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#,##0.00\ &quot;€&quot;;\-#,##0.00\ &quot;€&quot;"/>
    <numFmt numFmtId="43" formatCode="_-* #,##0.00_-;\-* #,##0.00_-;_-* &quot;-&quot;??_-;_-@_-"/>
    <numFmt numFmtId="164" formatCode="#,##0.00\ &quot;€&quot;"/>
    <numFmt numFmtId="165" formatCode="000000"/>
    <numFmt numFmtId="166" formatCode="00000000&quot;-&quot;0"/>
    <numFmt numFmtId="167" formatCode="dd\/mm\/yyyy;@"/>
    <numFmt numFmtId="168" formatCode="_-&quot;€&quot;\ * #,##0.00_-;\-&quot;€&quot;\ * #,##0.00_-;_-&quot;€&quot;\ * &quot;-&quot;??_-;_-@_-"/>
    <numFmt numFmtId="169" formatCode="#,##0.00_ ;\-#,##0.00\ "/>
  </numFmts>
  <fonts count="12" x14ac:knownFonts="1"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name val="Calibri"/>
      <family val="2"/>
      <charset val="1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5"/>
        <bgColor indexed="35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168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6" fillId="0" borderId="0" applyFont="0" applyFill="0" applyBorder="0" applyAlignment="0" applyProtection="0"/>
  </cellStyleXfs>
  <cellXfs count="158">
    <xf numFmtId="0" fontId="0" fillId="0" borderId="0" xfId="0"/>
    <xf numFmtId="0" fontId="5" fillId="0" borderId="0" xfId="0" applyFont="1" applyProtection="1">
      <protection hidden="1"/>
    </xf>
    <xf numFmtId="0" fontId="5" fillId="0" borderId="0" xfId="0" applyFont="1" applyFill="1" applyBorder="1" applyProtection="1">
      <protection hidden="1"/>
    </xf>
    <xf numFmtId="0" fontId="3" fillId="0" borderId="1" xfId="0" applyFont="1" applyBorder="1" applyAlignment="1" applyProtection="1">
      <protection hidden="1"/>
    </xf>
    <xf numFmtId="0" fontId="3" fillId="0" borderId="0" xfId="0" applyFont="1" applyBorder="1" applyAlignment="1" applyProtection="1">
      <protection hidden="1"/>
    </xf>
    <xf numFmtId="0" fontId="3" fillId="0" borderId="0" xfId="0" applyFont="1" applyFill="1" applyBorder="1" applyAlignment="1" applyProtection="1">
      <protection hidden="1"/>
    </xf>
    <xf numFmtId="0" fontId="5" fillId="0" borderId="2" xfId="0" applyFont="1" applyFill="1" applyBorder="1" applyAlignment="1" applyProtection="1">
      <protection hidden="1"/>
    </xf>
    <xf numFmtId="0" fontId="5" fillId="0" borderId="3" xfId="0" applyFont="1" applyFill="1" applyBorder="1" applyAlignment="1" applyProtection="1">
      <protection hidden="1"/>
    </xf>
    <xf numFmtId="0" fontId="5" fillId="0" borderId="2" xfId="0" applyFont="1" applyFill="1" applyBorder="1" applyAlignment="1" applyProtection="1">
      <alignment vertical="center"/>
      <protection hidden="1"/>
    </xf>
    <xf numFmtId="0" fontId="5" fillId="0" borderId="3" xfId="0" applyFont="1" applyFill="1" applyBorder="1" applyAlignment="1" applyProtection="1">
      <alignment vertic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2" borderId="4" xfId="0" applyFont="1" applyFill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 applyProtection="1">
      <alignment vertical="center" wrapText="1"/>
      <protection hidden="1"/>
    </xf>
    <xf numFmtId="0" fontId="5" fillId="2" borderId="4" xfId="0" applyFont="1" applyFill="1" applyBorder="1" applyAlignment="1" applyProtection="1">
      <alignment horizontal="center" vertical="center" textRotation="90" wrapText="1"/>
      <protection hidden="1"/>
    </xf>
    <xf numFmtId="0" fontId="5" fillId="2" borderId="5" xfId="0" applyFont="1" applyFill="1" applyBorder="1" applyAlignment="1" applyProtection="1">
      <alignment horizontal="center" vertical="center" textRotation="90" wrapText="1"/>
      <protection hidden="1"/>
    </xf>
    <xf numFmtId="0" fontId="5" fillId="0" borderId="0" xfId="0" applyFont="1" applyBorder="1" applyProtection="1">
      <protection hidden="1"/>
    </xf>
    <xf numFmtId="0" fontId="0" fillId="0" borderId="0" xfId="0" applyBorder="1" applyProtection="1">
      <protection hidden="1"/>
    </xf>
    <xf numFmtId="49" fontId="4" fillId="2" borderId="2" xfId="0" applyNumberFormat="1" applyFont="1" applyFill="1" applyBorder="1" applyAlignment="1" applyProtection="1">
      <alignment vertical="center" wrapText="1"/>
      <protection hidden="1"/>
    </xf>
    <xf numFmtId="49" fontId="4" fillId="2" borderId="3" xfId="0" applyNumberFormat="1" applyFont="1" applyFill="1" applyBorder="1" applyAlignment="1" applyProtection="1">
      <alignment vertical="center" wrapText="1"/>
      <protection hidden="1"/>
    </xf>
    <xf numFmtId="0" fontId="5" fillId="0" borderId="0" xfId="0" applyFont="1" applyAlignment="1" applyProtection="1">
      <alignment vertical="center"/>
      <protection hidden="1"/>
    </xf>
    <xf numFmtId="49" fontId="3" fillId="2" borderId="2" xfId="0" applyNumberFormat="1" applyFont="1" applyFill="1" applyBorder="1" applyAlignment="1" applyProtection="1">
      <alignment vertical="center" wrapText="1"/>
      <protection hidden="1"/>
    </xf>
    <xf numFmtId="49" fontId="3" fillId="2" borderId="3" xfId="0" applyNumberFormat="1" applyFont="1" applyFill="1" applyBorder="1" applyAlignment="1" applyProtection="1">
      <alignment vertical="center" wrapText="1"/>
      <protection hidden="1"/>
    </xf>
    <xf numFmtId="49" fontId="3" fillId="2" borderId="5" xfId="0" applyNumberFormat="1" applyFont="1" applyFill="1" applyBorder="1" applyAlignment="1" applyProtection="1">
      <alignment vertical="center" wrapText="1"/>
      <protection hidden="1"/>
    </xf>
    <xf numFmtId="10" fontId="4" fillId="2" borderId="4" xfId="9" applyNumberFormat="1" applyFont="1" applyFill="1" applyBorder="1" applyAlignment="1" applyProtection="1">
      <alignment horizontal="right" vertical="center" indent="1"/>
      <protection hidden="1"/>
    </xf>
    <xf numFmtId="0" fontId="3" fillId="0" borderId="0" xfId="0" applyFont="1" applyFill="1" applyBorder="1" applyAlignment="1" applyProtection="1">
      <alignment wrapText="1"/>
      <protection hidden="1"/>
    </xf>
    <xf numFmtId="0" fontId="0" fillId="0" borderId="0" xfId="0" applyAlignment="1"/>
    <xf numFmtId="0" fontId="7" fillId="0" borderId="0" xfId="0" applyFont="1" applyAlignment="1"/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0" fillId="0" borderId="7" xfId="0" applyFont="1" applyBorder="1" applyAlignment="1"/>
    <xf numFmtId="0" fontId="0" fillId="0" borderId="6" xfId="0" applyFont="1" applyBorder="1" applyAlignment="1"/>
    <xf numFmtId="0" fontId="0" fillId="0" borderId="0" xfId="0" applyProtection="1">
      <protection hidden="1"/>
    </xf>
    <xf numFmtId="0" fontId="6" fillId="0" borderId="0" xfId="0" applyFont="1" applyProtection="1">
      <protection hidden="1"/>
    </xf>
    <xf numFmtId="0" fontId="5" fillId="0" borderId="0" xfId="0" applyFont="1" applyFill="1" applyBorder="1" applyAlignment="1" applyProtection="1">
      <protection hidden="1"/>
    </xf>
    <xf numFmtId="9" fontId="0" fillId="0" borderId="0" xfId="0" applyNumberFormat="1" applyProtection="1">
      <protection hidden="1"/>
    </xf>
    <xf numFmtId="10" fontId="0" fillId="0" borderId="0" xfId="9" applyNumberFormat="1" applyFont="1" applyProtection="1">
      <protection hidden="1"/>
    </xf>
    <xf numFmtId="9" fontId="0" fillId="0" borderId="0" xfId="9" applyFont="1" applyProtection="1">
      <protection hidden="1"/>
    </xf>
    <xf numFmtId="0" fontId="5" fillId="0" borderId="4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5" fillId="0" borderId="3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5" fillId="0" borderId="3" xfId="0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165" fontId="4" fillId="0" borderId="0" xfId="0" applyNumberFormat="1" applyFont="1" applyFill="1" applyBorder="1" applyAlignment="1" applyProtection="1">
      <alignment vertical="center"/>
      <protection hidden="1"/>
    </xf>
    <xf numFmtId="0" fontId="5" fillId="0" borderId="5" xfId="0" applyFont="1" applyBorder="1" applyProtection="1">
      <protection hidden="1"/>
    </xf>
    <xf numFmtId="0" fontId="0" fillId="0" borderId="5" xfId="0" applyBorder="1" applyProtection="1"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5" fillId="0" borderId="3" xfId="0" applyFont="1" applyBorder="1" applyProtection="1">
      <protection hidden="1"/>
    </xf>
    <xf numFmtId="2" fontId="5" fillId="0" borderId="4" xfId="0" applyNumberFormat="1" applyFont="1" applyFill="1" applyBorder="1" applyAlignment="1" applyProtection="1">
      <alignment vertical="center" wrapText="1"/>
      <protection hidden="1"/>
    </xf>
    <xf numFmtId="0" fontId="4" fillId="4" borderId="4" xfId="0" applyNumberFormat="1" applyFont="1" applyFill="1" applyBorder="1" applyAlignment="1" applyProtection="1"/>
    <xf numFmtId="0" fontId="5" fillId="0" borderId="0" xfId="0" applyFont="1" applyFill="1" applyBorder="1" applyAlignment="1" applyProtection="1">
      <alignment vertical="center"/>
      <protection hidden="1"/>
    </xf>
    <xf numFmtId="167" fontId="4" fillId="0" borderId="0" xfId="0" applyNumberFormat="1" applyFont="1" applyFill="1" applyBorder="1" applyProtection="1"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5" fillId="6" borderId="4" xfId="0" applyFont="1" applyFill="1" applyBorder="1" applyAlignment="1" applyProtection="1">
      <alignment vertical="center" wrapText="1"/>
      <protection hidden="1"/>
    </xf>
    <xf numFmtId="0" fontId="5" fillId="6" borderId="4" xfId="0" applyNumberFormat="1" applyFont="1" applyFill="1" applyBorder="1" applyAlignment="1" applyProtection="1">
      <alignment vertical="center" wrapText="1"/>
      <protection hidden="1"/>
    </xf>
    <xf numFmtId="0" fontId="5" fillId="6" borderId="4" xfId="0" applyFont="1" applyFill="1" applyBorder="1" applyAlignment="1" applyProtection="1">
      <alignment horizontal="center" vertical="center" wrapText="1"/>
      <protection hidden="1"/>
    </xf>
    <xf numFmtId="0" fontId="5" fillId="6" borderId="2" xfId="0" applyFont="1" applyFill="1" applyBorder="1" applyAlignment="1" applyProtection="1">
      <alignment horizontal="center" vertical="center" wrapText="1"/>
      <protection hidden="1"/>
    </xf>
    <xf numFmtId="49" fontId="5" fillId="6" borderId="4" xfId="0" applyNumberFormat="1" applyFont="1" applyFill="1" applyBorder="1" applyAlignment="1" applyProtection="1">
      <alignment vertical="center" wrapText="1"/>
      <protection hidden="1"/>
    </xf>
    <xf numFmtId="164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69" fontId="5" fillId="0" borderId="0" xfId="2" applyNumberFormat="1" applyFont="1" applyProtection="1">
      <protection hidden="1"/>
    </xf>
    <xf numFmtId="2" fontId="5" fillId="0" borderId="0" xfId="0" applyNumberFormat="1" applyFont="1" applyProtection="1">
      <protection hidden="1"/>
    </xf>
    <xf numFmtId="2" fontId="5" fillId="6" borderId="4" xfId="0" applyNumberFormat="1" applyFont="1" applyFill="1" applyBorder="1" applyAlignment="1" applyProtection="1">
      <alignment vertical="center" wrapText="1"/>
      <protection hidden="1"/>
    </xf>
    <xf numFmtId="0" fontId="2" fillId="0" borderId="0" xfId="0" applyFont="1"/>
    <xf numFmtId="0" fontId="0" fillId="0" borderId="0" xfId="0" applyNumberFormat="1" applyProtection="1">
      <protection hidden="1"/>
    </xf>
    <xf numFmtId="0" fontId="5" fillId="6" borderId="4" xfId="0" quotePrefix="1" applyFont="1" applyFill="1" applyBorder="1" applyAlignment="1" applyProtection="1">
      <alignment vertical="center" wrapText="1"/>
      <protection hidden="1"/>
    </xf>
    <xf numFmtId="0" fontId="5" fillId="0" borderId="4" xfId="0" applyFont="1" applyFill="1" applyBorder="1" applyAlignment="1" applyProtection="1">
      <alignment horizontal="center" vertical="center" wrapText="1"/>
      <protection hidden="1"/>
    </xf>
    <xf numFmtId="0" fontId="5" fillId="6" borderId="2" xfId="0" quotePrefix="1" applyFont="1" applyFill="1" applyBorder="1" applyAlignment="1" applyProtection="1">
      <alignment horizontal="center" vertical="center" wrapText="1"/>
      <protection hidden="1"/>
    </xf>
    <xf numFmtId="49" fontId="10" fillId="2" borderId="3" xfId="0" applyNumberFormat="1" applyFont="1" applyFill="1" applyBorder="1" applyAlignment="1" applyProtection="1">
      <alignment vertical="center" wrapText="1"/>
      <protection hidden="1"/>
    </xf>
    <xf numFmtId="0" fontId="10" fillId="0" borderId="1" xfId="0" applyFont="1" applyBorder="1" applyAlignment="1" applyProtection="1">
      <protection hidden="1"/>
    </xf>
    <xf numFmtId="166" fontId="4" fillId="4" borderId="4" xfId="0" applyNumberFormat="1" applyFont="1" applyFill="1" applyBorder="1" applyAlignment="1" applyProtection="1">
      <alignment horizontal="right" vertical="center"/>
      <protection hidden="1"/>
    </xf>
    <xf numFmtId="49" fontId="5" fillId="4" borderId="4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5" fillId="0" borderId="0" xfId="0" applyFont="1" applyFill="1" applyBorder="1" applyAlignment="1" applyProtection="1">
      <alignment horizontal="center"/>
    </xf>
    <xf numFmtId="0" fontId="0" fillId="0" borderId="0" xfId="0" applyFill="1" applyProtection="1"/>
    <xf numFmtId="0" fontId="5" fillId="4" borderId="4" xfId="0" applyNumberFormat="1" applyFont="1" applyFill="1" applyBorder="1" applyAlignment="1" applyProtection="1">
      <alignment vertical="center"/>
      <protection hidden="1"/>
    </xf>
    <xf numFmtId="0" fontId="5" fillId="4" borderId="4" xfId="0" applyFont="1" applyFill="1" applyBorder="1" applyAlignment="1" applyProtection="1">
      <alignment vertical="center"/>
      <protection hidden="1"/>
    </xf>
    <xf numFmtId="0" fontId="0" fillId="0" borderId="0" xfId="0" applyFill="1" applyBorder="1" applyProtection="1"/>
    <xf numFmtId="164" fontId="5" fillId="4" borderId="4" xfId="2" applyNumberFormat="1" applyFont="1" applyFill="1" applyBorder="1" applyAlignment="1" applyProtection="1">
      <alignment vertical="center" wrapText="1"/>
    </xf>
    <xf numFmtId="7" fontId="5" fillId="0" borderId="0" xfId="2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166" fontId="4" fillId="0" borderId="0" xfId="0" applyNumberFormat="1" applyFont="1" applyFill="1" applyBorder="1" applyAlignment="1" applyProtection="1">
      <alignment vertical="center"/>
      <protection hidden="1"/>
    </xf>
    <xf numFmtId="0" fontId="5" fillId="0" borderId="0" xfId="0" applyFont="1" applyProtection="1"/>
    <xf numFmtId="0" fontId="5" fillId="0" borderId="0" xfId="0" applyFont="1" applyFill="1" applyBorder="1" applyProtection="1"/>
    <xf numFmtId="0" fontId="5" fillId="0" borderId="0" xfId="0" applyFont="1" applyFill="1" applyBorder="1" applyAlignment="1" applyProtection="1">
      <alignment vertical="top"/>
    </xf>
    <xf numFmtId="0" fontId="5" fillId="0" borderId="0" xfId="0" applyFont="1" applyAlignment="1" applyProtection="1">
      <alignment vertical="top" wrapText="1"/>
    </xf>
    <xf numFmtId="0" fontId="4" fillId="4" borderId="4" xfId="0" applyNumberFormat="1" applyFont="1" applyFill="1" applyBorder="1" applyAlignment="1" applyProtection="1">
      <protection locked="0"/>
    </xf>
    <xf numFmtId="165" fontId="4" fillId="4" borderId="4" xfId="0" applyNumberFormat="1" applyFont="1" applyFill="1" applyBorder="1" applyAlignment="1" applyProtection="1">
      <alignment vertical="center"/>
      <protection locked="0" hidden="1"/>
    </xf>
    <xf numFmtId="166" fontId="4" fillId="4" borderId="4" xfId="0" applyNumberFormat="1" applyFont="1" applyFill="1" applyBorder="1" applyAlignment="1" applyProtection="1">
      <alignment vertical="center"/>
      <protection locked="0" hidden="1"/>
    </xf>
    <xf numFmtId="164" fontId="5" fillId="0" borderId="0" xfId="0" applyNumberFormat="1" applyFont="1" applyProtection="1">
      <protection hidden="1"/>
    </xf>
    <xf numFmtId="164" fontId="3" fillId="2" borderId="3" xfId="0" applyNumberFormat="1" applyFont="1" applyFill="1" applyBorder="1" applyAlignment="1" applyProtection="1">
      <alignment vertical="center" wrapText="1"/>
      <protection hidden="1"/>
    </xf>
    <xf numFmtId="164" fontId="4" fillId="0" borderId="0" xfId="0" applyNumberFormat="1" applyFont="1" applyAlignment="1" applyProtection="1">
      <alignment horizontal="right" wrapText="1"/>
      <protection hidden="1"/>
    </xf>
    <xf numFmtId="164" fontId="3" fillId="0" borderId="1" xfId="0" applyNumberFormat="1" applyFont="1" applyBorder="1" applyAlignment="1" applyProtection="1">
      <protection hidden="1"/>
    </xf>
    <xf numFmtId="164" fontId="5" fillId="2" borderId="4" xfId="0" applyNumberFormat="1" applyFont="1" applyFill="1" applyBorder="1" applyAlignment="1" applyProtection="1">
      <alignment horizontal="center" vertical="center" wrapText="1"/>
      <protection hidden="1"/>
    </xf>
    <xf numFmtId="164" fontId="5" fillId="0" borderId="4" xfId="0" applyNumberFormat="1" applyFont="1" applyFill="1" applyBorder="1" applyAlignment="1" applyProtection="1">
      <alignment vertical="center" wrapText="1"/>
      <protection locked="0" hidden="1"/>
    </xf>
    <xf numFmtId="164" fontId="5" fillId="6" borderId="4" xfId="0" applyNumberFormat="1" applyFont="1" applyFill="1" applyBorder="1" applyAlignment="1" applyProtection="1">
      <alignment vertical="center" wrapText="1"/>
      <protection locked="0" hidden="1"/>
    </xf>
    <xf numFmtId="164" fontId="5" fillId="0" borderId="0" xfId="0" applyNumberFormat="1" applyFont="1" applyProtection="1">
      <protection locked="0" hidden="1"/>
    </xf>
    <xf numFmtId="164" fontId="5" fillId="0" borderId="4" xfId="0" applyNumberFormat="1" applyFont="1" applyFill="1" applyBorder="1" applyAlignment="1" applyProtection="1">
      <alignment vertical="center" wrapText="1"/>
      <protection hidden="1"/>
    </xf>
    <xf numFmtId="164" fontId="4" fillId="2" borderId="4" xfId="2" applyNumberFormat="1" applyFont="1" applyFill="1" applyBorder="1" applyAlignment="1" applyProtection="1">
      <alignment horizontal="right" vertical="center" indent="1"/>
      <protection hidden="1"/>
    </xf>
    <xf numFmtId="164" fontId="5" fillId="6" borderId="4" xfId="0" applyNumberFormat="1" applyFont="1" applyFill="1" applyBorder="1" applyAlignment="1" applyProtection="1">
      <alignment vertical="center" wrapText="1"/>
      <protection hidden="1"/>
    </xf>
    <xf numFmtId="164" fontId="0" fillId="0" borderId="0" xfId="0" applyNumberFormat="1" applyProtection="1">
      <protection hidden="1"/>
    </xf>
    <xf numFmtId="164" fontId="3" fillId="2" borderId="5" xfId="0" applyNumberFormat="1" applyFont="1" applyFill="1" applyBorder="1" applyAlignment="1" applyProtection="1">
      <alignment vertical="center" wrapText="1"/>
      <protection hidden="1"/>
    </xf>
    <xf numFmtId="164" fontId="4" fillId="0" borderId="0" xfId="0" applyNumberFormat="1" applyFont="1" applyFill="1" applyBorder="1" applyProtection="1">
      <protection hidden="1"/>
    </xf>
    <xf numFmtId="0" fontId="5" fillId="6" borderId="9" xfId="0" quotePrefix="1" applyFont="1" applyFill="1" applyBorder="1" applyAlignment="1" applyProtection="1">
      <alignment horizontal="center" vertical="center" wrapText="1"/>
      <protection hidden="1"/>
    </xf>
    <xf numFmtId="0" fontId="5" fillId="6" borderId="10" xfId="0" applyNumberFormat="1" applyFont="1" applyFill="1" applyBorder="1" applyAlignment="1" applyProtection="1">
      <alignment vertical="center" wrapText="1"/>
      <protection hidden="1"/>
    </xf>
    <xf numFmtId="0" fontId="5" fillId="6" borderId="10" xfId="0" applyFont="1" applyFill="1" applyBorder="1" applyAlignment="1" applyProtection="1">
      <alignment horizontal="center" vertical="center" wrapText="1"/>
      <protection hidden="1"/>
    </xf>
    <xf numFmtId="2" fontId="5" fillId="6" borderId="10" xfId="0" applyNumberFormat="1" applyFont="1" applyFill="1" applyBorder="1" applyAlignment="1" applyProtection="1">
      <alignment vertical="center" wrapText="1"/>
      <protection hidden="1"/>
    </xf>
    <xf numFmtId="0" fontId="5" fillId="6" borderId="10" xfId="0" quotePrefix="1" applyFont="1" applyFill="1" applyBorder="1" applyAlignment="1" applyProtection="1">
      <alignment vertical="center" wrapText="1"/>
      <protection hidden="1"/>
    </xf>
    <xf numFmtId="0" fontId="5" fillId="0" borderId="9" xfId="0" applyFont="1" applyFill="1" applyBorder="1" applyAlignment="1" applyProtection="1">
      <alignment horizontal="center" vertical="center"/>
      <protection hidden="1"/>
    </xf>
    <xf numFmtId="0" fontId="5" fillId="6" borderId="9" xfId="0" applyFont="1" applyFill="1" applyBorder="1" applyAlignment="1" applyProtection="1">
      <alignment horizontal="center" vertical="center" wrapText="1"/>
      <protection hidden="1"/>
    </xf>
    <xf numFmtId="164" fontId="5" fillId="0" borderId="10" xfId="0" applyNumberFormat="1" applyFont="1" applyFill="1" applyBorder="1" applyAlignment="1" applyProtection="1">
      <alignment vertical="center" wrapText="1"/>
      <protection hidden="1"/>
    </xf>
    <xf numFmtId="49" fontId="5" fillId="6" borderId="10" xfId="0" applyNumberFormat="1" applyFont="1" applyFill="1" applyBorder="1" applyAlignment="1" applyProtection="1">
      <alignment vertical="center" wrapText="1"/>
      <protection hidden="1"/>
    </xf>
    <xf numFmtId="164" fontId="5" fillId="6" borderId="10" xfId="0" applyNumberFormat="1" applyFont="1" applyFill="1" applyBorder="1" applyAlignment="1" applyProtection="1">
      <alignment vertical="center" wrapText="1"/>
      <protection hidden="1"/>
    </xf>
    <xf numFmtId="164" fontId="0" fillId="7" borderId="2" xfId="0" applyNumberFormat="1" applyFill="1" applyBorder="1" applyAlignment="1" applyProtection="1">
      <alignment vertical="center"/>
      <protection hidden="1"/>
    </xf>
    <xf numFmtId="164" fontId="0" fillId="7" borderId="3" xfId="0" applyNumberFormat="1" applyFill="1" applyBorder="1" applyAlignment="1" applyProtection="1">
      <alignment vertical="center"/>
      <protection hidden="1"/>
    </xf>
    <xf numFmtId="164" fontId="0" fillId="7" borderId="5" xfId="0" applyNumberFormat="1" applyFill="1" applyBorder="1" applyAlignment="1" applyProtection="1">
      <alignment vertical="center"/>
      <protection hidden="1"/>
    </xf>
    <xf numFmtId="164" fontId="5" fillId="8" borderId="4" xfId="2" applyNumberFormat="1" applyFont="1" applyFill="1" applyBorder="1" applyAlignment="1" applyProtection="1">
      <alignment vertical="center" wrapText="1"/>
      <protection hidden="1"/>
    </xf>
    <xf numFmtId="10" fontId="5" fillId="7" borderId="4" xfId="9" applyNumberFormat="1" applyFont="1" applyFill="1" applyBorder="1" applyAlignment="1" applyProtection="1">
      <alignment vertical="center" wrapText="1"/>
      <protection hidden="1"/>
    </xf>
    <xf numFmtId="7" fontId="5" fillId="10" borderId="2" xfId="2" applyNumberFormat="1" applyFont="1" applyFill="1" applyBorder="1" applyAlignment="1" applyProtection="1">
      <alignment horizontal="center" vertical="center" wrapText="1"/>
      <protection locked="0" hidden="1"/>
    </xf>
    <xf numFmtId="7" fontId="5" fillId="10" borderId="3" xfId="2" applyNumberFormat="1" applyFont="1" applyFill="1" applyBorder="1" applyAlignment="1" applyProtection="1">
      <alignment horizontal="center" vertical="center" wrapText="1"/>
      <protection locked="0" hidden="1"/>
    </xf>
    <xf numFmtId="7" fontId="5" fillId="10" borderId="5" xfId="2" applyNumberFormat="1" applyFont="1" applyFill="1" applyBorder="1" applyAlignment="1" applyProtection="1">
      <alignment horizontal="center" vertical="center" wrapText="1"/>
      <protection locked="0" hidden="1"/>
    </xf>
    <xf numFmtId="7" fontId="5" fillId="7" borderId="2" xfId="2" applyNumberFormat="1" applyFont="1" applyFill="1" applyBorder="1" applyAlignment="1" applyProtection="1">
      <alignment horizontal="center" vertical="center" wrapText="1"/>
      <protection hidden="1"/>
    </xf>
    <xf numFmtId="7" fontId="5" fillId="7" borderId="3" xfId="2" applyNumberFormat="1" applyFont="1" applyFill="1" applyBorder="1" applyAlignment="1" applyProtection="1">
      <alignment horizontal="center" vertical="center" wrapText="1"/>
      <protection hidden="1"/>
    </xf>
    <xf numFmtId="7" fontId="5" fillId="7" borderId="5" xfId="2" applyNumberFormat="1" applyFont="1" applyFill="1" applyBorder="1" applyAlignment="1" applyProtection="1">
      <alignment horizontal="center" vertical="center" wrapText="1"/>
      <protection hidden="1"/>
    </xf>
    <xf numFmtId="7" fontId="5" fillId="8" borderId="2" xfId="2" applyNumberFormat="1" applyFont="1" applyFill="1" applyBorder="1" applyAlignment="1" applyProtection="1">
      <alignment horizontal="center" vertical="center" wrapText="1"/>
      <protection hidden="1"/>
    </xf>
    <xf numFmtId="7" fontId="5" fillId="8" borderId="3" xfId="2" applyNumberFormat="1" applyFont="1" applyFill="1" applyBorder="1" applyAlignment="1" applyProtection="1">
      <alignment horizontal="center" vertical="center" wrapText="1"/>
      <protection hidden="1"/>
    </xf>
    <xf numFmtId="7" fontId="5" fillId="8" borderId="5" xfId="2" applyNumberFormat="1" applyFont="1" applyFill="1" applyBorder="1" applyAlignment="1" applyProtection="1">
      <alignment horizontal="center" vertical="center" wrapText="1"/>
      <protection hidden="1"/>
    </xf>
    <xf numFmtId="0" fontId="5" fillId="5" borderId="2" xfId="0" applyFont="1" applyFill="1" applyBorder="1" applyAlignment="1" applyProtection="1">
      <alignment horizontal="center"/>
      <protection locked="0" hidden="1"/>
    </xf>
    <xf numFmtId="0" fontId="5" fillId="5" borderId="3" xfId="0" applyFont="1" applyFill="1" applyBorder="1" applyAlignment="1" applyProtection="1">
      <alignment horizontal="center"/>
      <protection locked="0" hidden="1"/>
    </xf>
    <xf numFmtId="0" fontId="5" fillId="5" borderId="5" xfId="0" applyFont="1" applyFill="1" applyBorder="1" applyAlignment="1" applyProtection="1">
      <alignment horizontal="center"/>
      <protection locked="0" hidden="1"/>
    </xf>
    <xf numFmtId="0" fontId="5" fillId="5" borderId="2" xfId="0" applyFont="1" applyFill="1" applyBorder="1" applyAlignment="1" applyProtection="1">
      <alignment horizontal="center"/>
      <protection locked="0"/>
    </xf>
    <xf numFmtId="0" fontId="5" fillId="5" borderId="3" xfId="0" applyFont="1" applyFill="1" applyBorder="1" applyAlignment="1" applyProtection="1">
      <alignment horizontal="center"/>
      <protection locked="0"/>
    </xf>
    <xf numFmtId="0" fontId="5" fillId="5" borderId="5" xfId="0" applyFont="1" applyFill="1" applyBorder="1" applyAlignment="1" applyProtection="1">
      <alignment horizontal="center"/>
      <protection locked="0"/>
    </xf>
    <xf numFmtId="164" fontId="5" fillId="7" borderId="4" xfId="2" applyNumberFormat="1" applyFont="1" applyFill="1" applyBorder="1" applyAlignment="1" applyProtection="1">
      <alignment vertical="center" wrapText="1"/>
      <protection hidden="1"/>
    </xf>
    <xf numFmtId="7" fontId="9" fillId="9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center" wrapText="1"/>
      <protection hidden="1"/>
    </xf>
    <xf numFmtId="164" fontId="4" fillId="0" borderId="2" xfId="0" applyNumberFormat="1" applyFont="1" applyFill="1" applyBorder="1" applyAlignment="1" applyProtection="1">
      <alignment vertical="center"/>
      <protection hidden="1"/>
    </xf>
    <xf numFmtId="164" fontId="4" fillId="0" borderId="3" xfId="0" applyNumberFormat="1" applyFont="1" applyFill="1" applyBorder="1" applyAlignment="1" applyProtection="1">
      <alignment vertical="center"/>
      <protection hidden="1"/>
    </xf>
    <xf numFmtId="164" fontId="4" fillId="0" borderId="5" xfId="0" applyNumberFormat="1" applyFont="1" applyFill="1" applyBorder="1" applyAlignment="1" applyProtection="1">
      <alignment vertical="center"/>
      <protection hidden="1"/>
    </xf>
    <xf numFmtId="0" fontId="5" fillId="4" borderId="2" xfId="0" applyFont="1" applyFill="1" applyBorder="1" applyAlignment="1" applyProtection="1">
      <alignment horizontal="center" wrapText="1"/>
    </xf>
    <xf numFmtId="0" fontId="5" fillId="4" borderId="5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  <protection hidden="1"/>
    </xf>
    <xf numFmtId="0" fontId="5" fillId="4" borderId="8" xfId="0" applyFont="1" applyFill="1" applyBorder="1" applyAlignment="1" applyProtection="1">
      <alignment horizontal="center" wrapText="1"/>
    </xf>
    <xf numFmtId="0" fontId="5" fillId="4" borderId="0" xfId="0" applyFont="1" applyFill="1" applyBorder="1" applyAlignment="1" applyProtection="1">
      <alignment horizontal="center" wrapText="1"/>
    </xf>
    <xf numFmtId="49" fontId="4" fillId="2" borderId="2" xfId="0" applyNumberFormat="1" applyFont="1" applyFill="1" applyBorder="1" applyAlignment="1" applyProtection="1">
      <alignment vertical="center" wrapText="1"/>
      <protection hidden="1"/>
    </xf>
    <xf numFmtId="49" fontId="4" fillId="2" borderId="3" xfId="0" applyNumberFormat="1" applyFont="1" applyFill="1" applyBorder="1" applyAlignment="1" applyProtection="1">
      <alignment vertical="center" wrapText="1"/>
      <protection hidden="1"/>
    </xf>
    <xf numFmtId="49" fontId="4" fillId="2" borderId="5" xfId="0" applyNumberFormat="1" applyFont="1" applyFill="1" applyBorder="1" applyAlignment="1" applyProtection="1">
      <alignment vertical="center" wrapText="1"/>
      <protection hidden="1"/>
    </xf>
    <xf numFmtId="0" fontId="4" fillId="2" borderId="2" xfId="0" applyNumberFormat="1" applyFont="1" applyFill="1" applyBorder="1" applyAlignment="1" applyProtection="1">
      <alignment vertical="center" wrapText="1"/>
      <protection hidden="1"/>
    </xf>
    <xf numFmtId="0" fontId="4" fillId="2" borderId="3" xfId="0" applyNumberFormat="1" applyFont="1" applyFill="1" applyBorder="1" applyAlignment="1" applyProtection="1">
      <alignment vertical="center" wrapText="1"/>
      <protection hidden="1"/>
    </xf>
    <xf numFmtId="0" fontId="4" fillId="2" borderId="5" xfId="0" applyNumberFormat="1" applyFont="1" applyFill="1" applyBorder="1" applyAlignment="1" applyProtection="1">
      <alignment vertical="center" wrapText="1"/>
      <protection hidden="1"/>
    </xf>
    <xf numFmtId="0" fontId="3" fillId="2" borderId="2" xfId="0" applyFont="1" applyFill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0" fontId="3" fillId="2" borderId="5" xfId="0" applyFont="1" applyFill="1" applyBorder="1" applyAlignment="1" applyProtection="1">
      <alignment horizontal="center" vertical="center" wrapText="1"/>
      <protection hidden="1"/>
    </xf>
  </cellXfs>
  <cellStyles count="14">
    <cellStyle name="Currency 2" xfId="1" xr:uid="{00000000-0005-0000-0000-000000000000}"/>
    <cellStyle name="Komma 2" xfId="3" xr:uid="{00000000-0005-0000-0000-000002000000}"/>
    <cellStyle name="Migliaia" xfId="2" builtinId="3"/>
    <cellStyle name="Migliaia 2" xfId="4" xr:uid="{00000000-0005-0000-0000-000003000000}"/>
    <cellStyle name="Normal 2" xfId="5" xr:uid="{00000000-0005-0000-0000-000004000000}"/>
    <cellStyle name="Normale" xfId="0" builtinId="0"/>
    <cellStyle name="Normale 2" xfId="6" xr:uid="{00000000-0005-0000-0000-000005000000}"/>
    <cellStyle name="Percent 2" xfId="7" xr:uid="{00000000-0005-0000-0000-000006000000}"/>
    <cellStyle name="Percentuale" xfId="9" builtinId="5"/>
    <cellStyle name="Percentuale 2" xfId="8" xr:uid="{00000000-0005-0000-0000-000007000000}"/>
    <cellStyle name="Prozent 2" xfId="10" xr:uid="{00000000-0005-0000-0000-000009000000}"/>
    <cellStyle name="Prozent 3" xfId="11" xr:uid="{00000000-0005-0000-0000-00000A000000}"/>
    <cellStyle name="Standard 2" xfId="12" xr:uid="{00000000-0005-0000-0000-00000C000000}"/>
    <cellStyle name="Währung 2" xfId="13" xr:uid="{00000000-0005-0000-0000-00000D000000}"/>
  </cellStyles>
  <dxfs count="206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topLeftCell="A28" workbookViewId="0">
      <selection activeCell="E13" sqref="E13"/>
    </sheetView>
  </sheetViews>
  <sheetFormatPr defaultColWidth="9.140625" defaultRowHeight="12.75" x14ac:dyDescent="0.2"/>
  <cols>
    <col min="1" max="1" width="5.42578125" style="74" customWidth="1"/>
    <col min="2" max="2" width="13" style="1" customWidth="1"/>
    <col min="3" max="3" width="1.7109375" style="1" bestFit="1" customWidth="1"/>
    <col min="4" max="4" width="57.7109375" style="1" customWidth="1"/>
    <col min="5" max="5" width="16.7109375" style="1" customWidth="1"/>
    <col min="6" max="6" width="15" style="1" customWidth="1"/>
    <col min="7" max="7" width="11.28515625" style="1" customWidth="1"/>
    <col min="8" max="8" width="17" style="74" customWidth="1"/>
    <col min="9" max="16384" width="9.140625" style="74"/>
  </cols>
  <sheetData>
    <row r="1" spans="1:11" ht="15" x14ac:dyDescent="0.25">
      <c r="A1" s="137" t="s">
        <v>282</v>
      </c>
      <c r="B1" s="137"/>
      <c r="C1" s="137"/>
      <c r="D1" s="137"/>
      <c r="E1" s="137"/>
      <c r="F1" s="137"/>
      <c r="G1" s="137"/>
      <c r="H1" s="137"/>
      <c r="I1" s="137"/>
      <c r="J1" s="137"/>
      <c r="K1" s="26"/>
    </row>
    <row r="3" spans="1:11" x14ac:dyDescent="0.2">
      <c r="A3" s="138" t="s">
        <v>245</v>
      </c>
      <c r="B3" s="139"/>
      <c r="C3" s="140"/>
      <c r="D3" s="147" t="s">
        <v>1830</v>
      </c>
      <c r="E3" s="148"/>
      <c r="F3" s="148"/>
      <c r="G3" s="148"/>
      <c r="H3" s="148"/>
      <c r="I3" s="148"/>
    </row>
    <row r="4" spans="1:11" x14ac:dyDescent="0.2">
      <c r="A4" s="1"/>
      <c r="C4" s="10"/>
      <c r="F4" s="2"/>
      <c r="G4" s="2"/>
    </row>
    <row r="5" spans="1:11" ht="15" x14ac:dyDescent="0.25">
      <c r="A5" s="3" t="s">
        <v>246</v>
      </c>
      <c r="B5" s="3"/>
      <c r="C5" s="40"/>
      <c r="D5" s="3"/>
      <c r="E5" s="4"/>
      <c r="F5" s="5"/>
      <c r="G5" s="5"/>
    </row>
    <row r="6" spans="1:11" x14ac:dyDescent="0.2">
      <c r="A6" s="6" t="s">
        <v>247</v>
      </c>
      <c r="B6" s="7"/>
      <c r="C6" s="41"/>
      <c r="D6" s="7"/>
      <c r="E6" s="141" t="s">
        <v>238</v>
      </c>
      <c r="F6" s="142"/>
      <c r="G6" s="143"/>
      <c r="H6" s="143"/>
    </row>
    <row r="7" spans="1:11" x14ac:dyDescent="0.2">
      <c r="A7" s="34"/>
      <c r="B7" s="33"/>
      <c r="C7" s="42"/>
      <c r="D7" s="74"/>
      <c r="E7" s="74"/>
      <c r="F7" s="79"/>
      <c r="G7" s="2"/>
      <c r="H7" s="79"/>
    </row>
    <row r="8" spans="1:11" x14ac:dyDescent="0.2">
      <c r="A8" s="8" t="s">
        <v>248</v>
      </c>
      <c r="B8" s="9"/>
      <c r="C8" s="43"/>
      <c r="D8" s="9"/>
      <c r="E8" s="144" t="s">
        <v>11</v>
      </c>
      <c r="F8" s="145"/>
      <c r="G8" s="146"/>
      <c r="H8" s="146"/>
    </row>
    <row r="9" spans="1:11" x14ac:dyDescent="0.2">
      <c r="A9" s="34"/>
      <c r="B9" s="33"/>
      <c r="C9" s="42"/>
      <c r="D9" s="74"/>
      <c r="E9" s="74"/>
      <c r="F9" s="79"/>
      <c r="G9" s="2"/>
      <c r="H9" s="79"/>
    </row>
    <row r="10" spans="1:11" x14ac:dyDescent="0.2">
      <c r="A10" s="6" t="s">
        <v>277</v>
      </c>
      <c r="B10" s="7"/>
      <c r="C10" s="41"/>
      <c r="D10" s="7"/>
      <c r="E10" s="80">
        <v>3014977.3</v>
      </c>
      <c r="F10" s="79"/>
      <c r="G10" s="2"/>
      <c r="H10" s="79"/>
    </row>
    <row r="11" spans="1:11" x14ac:dyDescent="0.2">
      <c r="A11" s="6" t="s">
        <v>278</v>
      </c>
      <c r="B11" s="7"/>
      <c r="C11" s="41"/>
      <c r="D11" s="7"/>
      <c r="E11" s="80">
        <v>0</v>
      </c>
      <c r="F11" s="81"/>
      <c r="G11" s="81"/>
      <c r="H11" s="81"/>
    </row>
    <row r="12" spans="1:11" x14ac:dyDescent="0.2">
      <c r="A12" s="1"/>
      <c r="E12" s="10"/>
      <c r="F12" s="2"/>
      <c r="G12" s="2"/>
    </row>
    <row r="13" spans="1:11" x14ac:dyDescent="0.2">
      <c r="A13" s="6" t="s">
        <v>274</v>
      </c>
      <c r="B13" s="7"/>
      <c r="C13" s="7"/>
      <c r="D13" s="7"/>
      <c r="E13" s="88"/>
      <c r="F13" s="82"/>
      <c r="G13" s="82"/>
      <c r="H13" s="82"/>
    </row>
    <row r="14" spans="1:11" x14ac:dyDescent="0.2">
      <c r="A14" s="1"/>
      <c r="F14" s="2"/>
      <c r="G14" s="2"/>
      <c r="H14" s="79"/>
    </row>
    <row r="15" spans="1:11" x14ac:dyDescent="0.2">
      <c r="A15" s="6" t="s">
        <v>275</v>
      </c>
      <c r="B15" s="50"/>
      <c r="C15" s="50"/>
      <c r="D15" s="47"/>
      <c r="E15" s="52">
        <v>2019</v>
      </c>
      <c r="F15" s="2"/>
      <c r="G15" s="2"/>
      <c r="H15" s="79"/>
    </row>
    <row r="16" spans="1:11" x14ac:dyDescent="0.2">
      <c r="A16" s="1"/>
      <c r="F16" s="2"/>
      <c r="G16" s="2"/>
      <c r="H16" s="79"/>
    </row>
    <row r="17" spans="1:9" x14ac:dyDescent="0.2">
      <c r="A17" s="8" t="s">
        <v>249</v>
      </c>
      <c r="B17" s="9"/>
      <c r="C17" s="9"/>
      <c r="D17" s="9"/>
      <c r="E17" s="89"/>
      <c r="F17" s="46"/>
      <c r="G17" s="46"/>
      <c r="H17" s="46"/>
    </row>
    <row r="18" spans="1:9" x14ac:dyDescent="0.2">
      <c r="A18" s="53"/>
      <c r="B18" s="53"/>
      <c r="C18" s="53"/>
      <c r="D18" s="53"/>
      <c r="E18" s="46"/>
      <c r="F18" s="46"/>
      <c r="G18" s="46"/>
      <c r="H18" s="46"/>
    </row>
    <row r="19" spans="1:9" x14ac:dyDescent="0.2">
      <c r="A19" s="8" t="s">
        <v>276</v>
      </c>
      <c r="B19" s="9"/>
      <c r="C19" s="43"/>
      <c r="D19" s="9"/>
      <c r="E19" s="90"/>
      <c r="F19" s="46"/>
      <c r="G19" s="46"/>
      <c r="H19" s="46"/>
    </row>
    <row r="20" spans="1:9" x14ac:dyDescent="0.2">
      <c r="A20" s="1"/>
      <c r="B20" s="11"/>
      <c r="C20" s="11"/>
      <c r="D20" s="11"/>
      <c r="E20" s="11"/>
      <c r="F20" s="2"/>
      <c r="G20" s="45"/>
      <c r="H20" s="79"/>
    </row>
    <row r="21" spans="1:9" x14ac:dyDescent="0.2">
      <c r="A21" s="8" t="s">
        <v>264</v>
      </c>
      <c r="B21" s="9"/>
      <c r="C21" s="9"/>
      <c r="D21" s="9"/>
      <c r="E21" s="72" t="s">
        <v>1831</v>
      </c>
      <c r="F21" s="83"/>
      <c r="G21" s="83"/>
      <c r="H21" s="83"/>
    </row>
    <row r="22" spans="1:9" x14ac:dyDescent="0.2">
      <c r="A22" s="1"/>
    </row>
    <row r="23" spans="1:9" x14ac:dyDescent="0.2">
      <c r="A23" s="1"/>
      <c r="G23" s="2"/>
    </row>
    <row r="24" spans="1:9" ht="15" x14ac:dyDescent="0.25">
      <c r="A24" s="4" t="s">
        <v>250</v>
      </c>
      <c r="B24" s="4"/>
      <c r="C24" s="4"/>
      <c r="D24" s="4"/>
      <c r="E24" s="4"/>
      <c r="F24" s="4"/>
      <c r="G24" s="5"/>
    </row>
    <row r="25" spans="1:9" s="33" customFormat="1" ht="15" x14ac:dyDescent="0.25">
      <c r="A25" s="6" t="s">
        <v>251</v>
      </c>
      <c r="B25" s="6"/>
      <c r="C25" s="6"/>
      <c r="D25" s="48"/>
      <c r="E25" s="129"/>
      <c r="F25" s="130"/>
      <c r="G25" s="130"/>
      <c r="H25" s="131"/>
      <c r="I25" s="5"/>
    </row>
    <row r="26" spans="1:9" s="33" customFormat="1" ht="15" x14ac:dyDescent="0.25">
      <c r="A26" s="35"/>
      <c r="B26" s="35"/>
      <c r="C26" s="35"/>
      <c r="D26" s="18"/>
      <c r="E26" s="49"/>
      <c r="F26" s="49"/>
      <c r="G26" s="49"/>
      <c r="H26" s="49"/>
      <c r="I26" s="5"/>
    </row>
    <row r="27" spans="1:9" s="33" customFormat="1" x14ac:dyDescent="0.2">
      <c r="A27" s="6" t="s">
        <v>252</v>
      </c>
      <c r="B27" s="6"/>
      <c r="C27" s="41"/>
      <c r="D27" s="47"/>
      <c r="E27" s="129"/>
      <c r="F27" s="130"/>
      <c r="G27" s="130"/>
      <c r="H27" s="131"/>
    </row>
    <row r="28" spans="1:9" ht="15" x14ac:dyDescent="0.25">
      <c r="A28" s="1"/>
      <c r="B28" s="4"/>
      <c r="C28" s="4"/>
      <c r="D28" s="4"/>
      <c r="E28" s="4"/>
      <c r="F28" s="4"/>
      <c r="G28" s="5"/>
    </row>
    <row r="29" spans="1:9" x14ac:dyDescent="0.2">
      <c r="A29" s="6" t="s">
        <v>253</v>
      </c>
      <c r="B29" s="7"/>
      <c r="C29" s="7"/>
      <c r="D29" s="47"/>
      <c r="E29" s="132"/>
      <c r="F29" s="133"/>
      <c r="G29" s="133"/>
      <c r="H29" s="134"/>
    </row>
    <row r="30" spans="1:9" x14ac:dyDescent="0.2">
      <c r="A30" s="35"/>
      <c r="B30" s="35"/>
      <c r="C30" s="35"/>
      <c r="D30" s="17"/>
      <c r="E30" s="75"/>
      <c r="F30" s="75"/>
      <c r="G30" s="75"/>
      <c r="H30" s="75"/>
      <c r="I30" s="76"/>
    </row>
    <row r="31" spans="1:9" x14ac:dyDescent="0.2">
      <c r="B31" s="84"/>
      <c r="C31" s="84"/>
      <c r="D31" s="85"/>
      <c r="E31" s="86"/>
      <c r="F31" s="86"/>
      <c r="G31" s="86"/>
    </row>
    <row r="32" spans="1:9" x14ac:dyDescent="0.2">
      <c r="B32" s="84"/>
      <c r="C32" s="84"/>
      <c r="D32" s="85"/>
      <c r="E32" s="86"/>
      <c r="F32" s="86"/>
      <c r="G32" s="86"/>
    </row>
    <row r="33" spans="1:8" x14ac:dyDescent="0.2">
      <c r="B33" s="84"/>
      <c r="C33" s="84"/>
      <c r="D33" s="84"/>
      <c r="E33" s="87"/>
      <c r="F33" s="87"/>
      <c r="G33" s="87"/>
    </row>
    <row r="34" spans="1:8" ht="54.75" customHeight="1" x14ac:dyDescent="0.2">
      <c r="A34" s="136" t="s">
        <v>270</v>
      </c>
      <c r="B34" s="136"/>
      <c r="C34" s="136"/>
      <c r="D34" s="136"/>
      <c r="E34" s="136"/>
      <c r="F34" s="136"/>
      <c r="G34" s="136"/>
      <c r="H34" s="136"/>
    </row>
    <row r="35" spans="1:8" ht="54.75" customHeight="1" x14ac:dyDescent="0.2">
      <c r="A35" s="123" t="s">
        <v>271</v>
      </c>
      <c r="B35" s="124"/>
      <c r="C35" s="124"/>
      <c r="D35" s="125"/>
      <c r="E35" s="135">
        <f>'A Misura'!H7</f>
        <v>0</v>
      </c>
      <c r="F35" s="135"/>
      <c r="G35" s="135"/>
      <c r="H35" s="135"/>
    </row>
    <row r="36" spans="1:8" ht="54.75" customHeight="1" x14ac:dyDescent="0.2">
      <c r="A36" s="126" t="s">
        <v>272</v>
      </c>
      <c r="B36" s="127"/>
      <c r="C36" s="127"/>
      <c r="D36" s="128"/>
      <c r="E36" s="118">
        <f>'A Corpo'!H6</f>
        <v>0</v>
      </c>
      <c r="F36" s="118"/>
      <c r="G36" s="118"/>
      <c r="H36" s="118"/>
    </row>
    <row r="37" spans="1:8" ht="54.75" customHeight="1" x14ac:dyDescent="0.2">
      <c r="A37" s="123" t="s">
        <v>288</v>
      </c>
      <c r="B37" s="124"/>
      <c r="C37" s="124"/>
      <c r="D37" s="125"/>
      <c r="E37" s="115">
        <f>SUM(E35:E36)</f>
        <v>0</v>
      </c>
      <c r="F37" s="116"/>
      <c r="G37" s="116"/>
      <c r="H37" s="117"/>
    </row>
    <row r="38" spans="1:8" ht="54.75" customHeight="1" x14ac:dyDescent="0.2">
      <c r="A38" s="126" t="s">
        <v>273</v>
      </c>
      <c r="B38" s="127"/>
      <c r="C38" s="127"/>
      <c r="D38" s="128"/>
      <c r="E38" s="118">
        <f>IF(AND(E10&gt;0,E11&gt;0),SUM(E10:E11),IF(E10&gt;0,E10,IF(E11&gt;0,E11,0)))</f>
        <v>3014977.3</v>
      </c>
      <c r="F38" s="118"/>
      <c r="G38" s="118"/>
      <c r="H38" s="118"/>
    </row>
    <row r="39" spans="1:8" ht="54.75" customHeight="1" x14ac:dyDescent="0.2">
      <c r="A39" s="123" t="str">
        <f>IF(E39&lt;0,"Ribasso d'asta in %",IF(E39&gt;0,"Rialzo in %",""))</f>
        <v>Ribasso d'asta in %</v>
      </c>
      <c r="B39" s="124"/>
      <c r="C39" s="124"/>
      <c r="D39" s="125"/>
      <c r="E39" s="119">
        <f>IF(E38=0,0,(E37/E38)-1)</f>
        <v>-1</v>
      </c>
      <c r="F39" s="119"/>
      <c r="G39" s="119"/>
      <c r="H39" s="119"/>
    </row>
    <row r="40" spans="1:8" ht="54.75" customHeight="1" x14ac:dyDescent="0.2">
      <c r="A40" s="126" t="s">
        <v>281</v>
      </c>
      <c r="B40" s="127"/>
      <c r="C40" s="127"/>
      <c r="D40" s="128"/>
      <c r="E40" s="120"/>
      <c r="F40" s="121"/>
      <c r="G40" s="121"/>
      <c r="H40" s="122"/>
    </row>
    <row r="41" spans="1:8" ht="54.75" customHeight="1" x14ac:dyDescent="0.2">
      <c r="A41" s="123" t="s">
        <v>267</v>
      </c>
      <c r="B41" s="124"/>
      <c r="C41" s="124"/>
      <c r="D41" s="125"/>
      <c r="E41" s="118">
        <f>+'Oneri sicurezza'!H7</f>
        <v>119283.36999999997</v>
      </c>
      <c r="F41" s="118"/>
      <c r="G41" s="118"/>
      <c r="H41" s="118"/>
    </row>
    <row r="42" spans="1:8" ht="54.75" customHeight="1" x14ac:dyDescent="0.2">
      <c r="A42" s="123" t="s">
        <v>287</v>
      </c>
      <c r="B42" s="124"/>
      <c r="C42" s="124"/>
      <c r="D42" s="125"/>
      <c r="E42" s="118">
        <f>E37+E41</f>
        <v>119283.36999999997</v>
      </c>
      <c r="F42" s="118"/>
      <c r="G42" s="118"/>
      <c r="H42" s="118"/>
    </row>
  </sheetData>
  <sheetProtection password="F303" sheet="1" objects="1" scenarios="1" selectLockedCells="1"/>
  <mergeCells count="27">
    <mergeCell ref="A1:J1"/>
    <mergeCell ref="A3:C3"/>
    <mergeCell ref="E6:F6"/>
    <mergeCell ref="G6:H6"/>
    <mergeCell ref="E8:F8"/>
    <mergeCell ref="G8:H8"/>
    <mergeCell ref="D3:I3"/>
    <mergeCell ref="E25:H25"/>
    <mergeCell ref="E27:H27"/>
    <mergeCell ref="E29:H29"/>
    <mergeCell ref="E35:H35"/>
    <mergeCell ref="E36:H36"/>
    <mergeCell ref="A34:H34"/>
    <mergeCell ref="A39:D39"/>
    <mergeCell ref="A41:D41"/>
    <mergeCell ref="A42:D42"/>
    <mergeCell ref="A35:D35"/>
    <mergeCell ref="A36:D36"/>
    <mergeCell ref="A37:D37"/>
    <mergeCell ref="A38:D38"/>
    <mergeCell ref="A40:D40"/>
    <mergeCell ref="E37:H37"/>
    <mergeCell ref="E38:H38"/>
    <mergeCell ref="E39:H39"/>
    <mergeCell ref="E41:H41"/>
    <mergeCell ref="E42:H42"/>
    <mergeCell ref="E40:H40"/>
  </mergeCells>
  <conditionalFormatting sqref="E29:E30 E17:E18 E13 G8 E6 E8 G6">
    <cfRule type="cellIs" dxfId="205" priority="15" stopIfTrue="1" operator="notEqual">
      <formula>""</formula>
    </cfRule>
  </conditionalFormatting>
  <conditionalFormatting sqref="E25:E26">
    <cfRule type="cellIs" dxfId="204" priority="14" stopIfTrue="1" operator="notEqual">
      <formula>""</formula>
    </cfRule>
  </conditionalFormatting>
  <conditionalFormatting sqref="E27">
    <cfRule type="cellIs" dxfId="203" priority="11" stopIfTrue="1" operator="notEqual">
      <formula>""</formula>
    </cfRule>
  </conditionalFormatting>
  <conditionalFormatting sqref="E19">
    <cfRule type="cellIs" dxfId="202" priority="8" stopIfTrue="1" operator="notEqual">
      <formula>""</formula>
    </cfRule>
  </conditionalFormatting>
  <conditionalFormatting sqref="D3">
    <cfRule type="cellIs" dxfId="201" priority="4" stopIfTrue="1" operator="notEqual">
      <formula>""</formula>
    </cfRule>
  </conditionalFormatting>
  <conditionalFormatting sqref="E11">
    <cfRule type="cellIs" dxfId="200" priority="3" stopIfTrue="1" operator="notEqual">
      <formula>""</formula>
    </cfRule>
  </conditionalFormatting>
  <conditionalFormatting sqref="E10">
    <cfRule type="cellIs" dxfId="199" priority="2" stopIfTrue="1" operator="notEqual">
      <formula>""</formula>
    </cfRule>
  </conditionalFormatting>
  <conditionalFormatting sqref="E15">
    <cfRule type="cellIs" dxfId="198" priority="1" stopIfTrue="1" operator="notEqual">
      <formula>""</formula>
    </cfRule>
  </conditionalFormatting>
  <dataValidations count="4">
    <dataValidation type="list" allowBlank="1" showInputMessage="1" showErrorMessage="1" sqref="E6:F6" xr:uid="{00000000-0002-0000-0000-000000000000}">
      <formula1>Gemeinden</formula1>
    </dataValidation>
    <dataValidation type="list" allowBlank="1" showInputMessage="1" showErrorMessage="1" sqref="E8:F8" xr:uid="{00000000-0002-0000-0000-000001000000}">
      <formula1>dislocazione</formula1>
    </dataValidation>
    <dataValidation type="custom" allowBlank="1" showInputMessage="1" showErrorMessage="1" errorTitle="Achtung!" error="Betrag nur mit 2 (zwei) Dezimalstellen!!!" sqref="E10" xr:uid="{00000000-0002-0000-0000-000002000000}">
      <formula1>MOD(E10*10^2,1)=0</formula1>
    </dataValidation>
    <dataValidation type="custom" allowBlank="1" showInputMessage="1" showErrorMessage="1" errorTitle="Attenzione!" error="Importo con solo 2 (due) posizioni decimali!!!" sqref="E11" xr:uid="{00000000-0002-0000-0000-000003000000}">
      <formula1>MOD(E11*10^2,1)=0</formula1>
    </dataValidation>
  </dataValidations>
  <pageMargins left="0.7" right="0.7" top="0.78740157499999996" bottom="0.78740157499999996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1:M737"/>
  <sheetViews>
    <sheetView workbookViewId="0">
      <selection activeCell="G20" sqref="G20"/>
    </sheetView>
  </sheetViews>
  <sheetFormatPr defaultColWidth="9.140625" defaultRowHeight="12.75" x14ac:dyDescent="0.2"/>
  <cols>
    <col min="1" max="1" width="5.42578125" style="33" customWidth="1"/>
    <col min="2" max="2" width="13" style="1" customWidth="1"/>
    <col min="3" max="3" width="2.140625" style="10" bestFit="1" customWidth="1"/>
    <col min="4" max="4" width="57.7109375" style="1" customWidth="1"/>
    <col min="5" max="5" width="16.7109375" style="1" customWidth="1"/>
    <col min="6" max="6" width="15" style="62" customWidth="1"/>
    <col min="7" max="7" width="17" style="98" customWidth="1"/>
    <col min="8" max="8" width="17" style="33" customWidth="1"/>
    <col min="9" max="16384" width="9.140625" style="33"/>
  </cols>
  <sheetData>
    <row r="1" spans="1:13" ht="15" x14ac:dyDescent="0.2">
      <c r="A1" s="155" t="s">
        <v>241</v>
      </c>
      <c r="B1" s="156"/>
      <c r="C1" s="156"/>
      <c r="D1" s="156"/>
      <c r="E1" s="156"/>
      <c r="F1" s="156"/>
      <c r="G1" s="156"/>
      <c r="H1" s="156"/>
      <c r="I1" s="156"/>
      <c r="J1" s="157"/>
    </row>
    <row r="2" spans="1:13" x14ac:dyDescent="0.2">
      <c r="F2" s="1"/>
      <c r="G2" s="91"/>
    </row>
    <row r="3" spans="1:13" x14ac:dyDescent="0.2">
      <c r="A3" s="1"/>
      <c r="F3" s="1"/>
      <c r="G3" s="91"/>
    </row>
    <row r="4" spans="1:13" x14ac:dyDescent="0.2">
      <c r="A4" s="1"/>
      <c r="F4" s="1"/>
      <c r="G4" s="91"/>
    </row>
    <row r="5" spans="1:13" ht="15" x14ac:dyDescent="0.2">
      <c r="A5" s="21"/>
      <c r="B5" s="21"/>
      <c r="C5" s="44"/>
      <c r="D5" s="22" t="s">
        <v>263</v>
      </c>
      <c r="E5" s="70"/>
      <c r="F5" s="23"/>
      <c r="G5" s="92"/>
      <c r="H5" s="24"/>
    </row>
    <row r="6" spans="1:13" x14ac:dyDescent="0.2">
      <c r="A6" s="1"/>
      <c r="F6" s="1"/>
      <c r="G6" s="91"/>
      <c r="H6" s="1"/>
    </row>
    <row r="7" spans="1:13" x14ac:dyDescent="0.2">
      <c r="A7" s="21"/>
      <c r="B7" s="21"/>
      <c r="C7" s="44"/>
      <c r="D7" s="149" t="s">
        <v>280</v>
      </c>
      <c r="E7" s="150"/>
      <c r="F7" s="150"/>
      <c r="G7" s="151"/>
      <c r="H7" s="100">
        <f>SUM($H$17:$H$8261)</f>
        <v>0</v>
      </c>
    </row>
    <row r="8" spans="1:13" x14ac:dyDescent="0.2">
      <c r="A8" s="21"/>
      <c r="B8" s="21"/>
      <c r="C8" s="44"/>
      <c r="D8" s="149" t="s">
        <v>279</v>
      </c>
      <c r="E8" s="150"/>
      <c r="F8" s="150"/>
      <c r="G8" s="151"/>
      <c r="H8" s="100">
        <f>+OFFERTA!E10</f>
        <v>3014977.3</v>
      </c>
    </row>
    <row r="9" spans="1:13" x14ac:dyDescent="0.2">
      <c r="B9" s="21"/>
      <c r="C9" s="44"/>
      <c r="D9" s="152" t="str">
        <f>IF(H9&lt;0,"Ribasso d'asta in %",IF(H9&gt;0,"Rialzo d'asta in %",""))</f>
        <v>Ribasso d'asta in %</v>
      </c>
      <c r="E9" s="153"/>
      <c r="F9" s="153"/>
      <c r="G9" s="154"/>
      <c r="H9" s="25">
        <f>IF(H8=0,0,(H7/H8)-1)</f>
        <v>-1</v>
      </c>
    </row>
    <row r="10" spans="1:13" x14ac:dyDescent="0.2">
      <c r="F10" s="1"/>
      <c r="G10" s="91"/>
    </row>
    <row r="11" spans="1:13" x14ac:dyDescent="0.2">
      <c r="F11" s="1"/>
      <c r="G11" s="91"/>
    </row>
    <row r="12" spans="1:13" x14ac:dyDescent="0.2">
      <c r="F12" s="1"/>
      <c r="G12" s="93"/>
      <c r="H12" s="1"/>
    </row>
    <row r="13" spans="1:13" x14ac:dyDescent="0.2">
      <c r="F13" s="1"/>
      <c r="G13" s="93"/>
      <c r="H13" s="54"/>
    </row>
    <row r="14" spans="1:13" x14ac:dyDescent="0.2">
      <c r="A14" s="1"/>
      <c r="F14" s="1"/>
      <c r="G14" s="91"/>
    </row>
    <row r="15" spans="1:13" ht="15" x14ac:dyDescent="0.25">
      <c r="A15" s="12"/>
      <c r="B15" s="3" t="s">
        <v>254</v>
      </c>
      <c r="C15" s="40"/>
      <c r="D15" s="3"/>
      <c r="E15" s="71"/>
      <c r="F15" s="3"/>
      <c r="G15" s="94"/>
    </row>
    <row r="16" spans="1:13" ht="42" x14ac:dyDescent="0.2">
      <c r="A16" s="13" t="s">
        <v>255</v>
      </c>
      <c r="B16" s="13" t="s">
        <v>256</v>
      </c>
      <c r="C16" s="13" t="s">
        <v>244</v>
      </c>
      <c r="D16" s="14" t="s">
        <v>242</v>
      </c>
      <c r="E16" s="13" t="s">
        <v>257</v>
      </c>
      <c r="F16" s="13" t="s">
        <v>258</v>
      </c>
      <c r="G16" s="95" t="s">
        <v>259</v>
      </c>
      <c r="H16" s="13" t="s">
        <v>260</v>
      </c>
      <c r="I16" s="15" t="s">
        <v>261</v>
      </c>
      <c r="J16" s="16" t="s">
        <v>262</v>
      </c>
      <c r="M16" s="36"/>
    </row>
    <row r="17" spans="1:12" x14ac:dyDescent="0.2">
      <c r="A17" s="55" t="str">
        <f t="shared" ref="A17:A71" ca="1" si="0">+IF(NOT(ISBLANK(INDIRECT("e"&amp;ROW()))),MAX(INDIRECT("a$16:A"&amp;ROW()-1))+1,"")</f>
        <v/>
      </c>
      <c r="B17" s="67" t="s">
        <v>290</v>
      </c>
      <c r="C17" s="56"/>
      <c r="D17" s="57" t="s">
        <v>291</v>
      </c>
      <c r="E17" s="68"/>
      <c r="F17" s="51"/>
      <c r="G17" s="96"/>
      <c r="H17" s="51" t="str">
        <f t="shared" ref="H17:H74" si="1">+IF(AND(F17="",G17=""),"",ROUND(F17*G17,2))</f>
        <v/>
      </c>
      <c r="I17" s="61" t="str">
        <f t="shared" ref="I17:I43" si="2">IF(E17&lt;&gt;"","M","")</f>
        <v/>
      </c>
      <c r="J17" s="73"/>
      <c r="L17" s="37"/>
    </row>
    <row r="18" spans="1:12" x14ac:dyDescent="0.2">
      <c r="A18" s="55" t="str">
        <f t="shared" ca="1" si="0"/>
        <v/>
      </c>
      <c r="B18" s="67" t="s">
        <v>293</v>
      </c>
      <c r="C18" s="56"/>
      <c r="D18" s="57" t="s">
        <v>294</v>
      </c>
      <c r="E18" s="68"/>
      <c r="F18" s="51"/>
      <c r="G18" s="96"/>
      <c r="H18" s="51" t="str">
        <f t="shared" si="1"/>
        <v/>
      </c>
      <c r="I18" s="61" t="str">
        <f t="shared" si="2"/>
        <v/>
      </c>
      <c r="J18" s="73"/>
      <c r="L18" s="38"/>
    </row>
    <row r="19" spans="1:12" x14ac:dyDescent="0.2">
      <c r="A19" s="55" t="str">
        <f t="shared" ca="1" si="0"/>
        <v/>
      </c>
      <c r="B19" s="67" t="s">
        <v>295</v>
      </c>
      <c r="C19" s="59"/>
      <c r="D19" s="57" t="s">
        <v>296</v>
      </c>
      <c r="E19" s="68"/>
      <c r="F19" s="51"/>
      <c r="G19" s="96"/>
      <c r="H19" s="51" t="str">
        <f t="shared" si="1"/>
        <v/>
      </c>
      <c r="I19" s="61" t="str">
        <f t="shared" si="2"/>
        <v/>
      </c>
      <c r="J19" s="73"/>
      <c r="L19" s="37"/>
    </row>
    <row r="20" spans="1:12" x14ac:dyDescent="0.2">
      <c r="A20" s="55">
        <v>1</v>
      </c>
      <c r="B20" s="67" t="s">
        <v>297</v>
      </c>
      <c r="C20" s="59"/>
      <c r="D20" s="57" t="s">
        <v>298</v>
      </c>
      <c r="E20" s="58" t="s">
        <v>299</v>
      </c>
      <c r="F20" s="64">
        <v>20</v>
      </c>
      <c r="G20" s="97"/>
      <c r="H20" s="99">
        <f>+IF(AND(F20="",G20=""),"",ROUND(F20*G20,2))</f>
        <v>0</v>
      </c>
      <c r="I20" s="61" t="s">
        <v>300</v>
      </c>
      <c r="J20" s="73" t="s">
        <v>292</v>
      </c>
    </row>
    <row r="21" spans="1:12" x14ac:dyDescent="0.2">
      <c r="A21" s="55">
        <v>2</v>
      </c>
      <c r="B21" s="67" t="s">
        <v>301</v>
      </c>
      <c r="C21" s="59"/>
      <c r="D21" s="57" t="s">
        <v>302</v>
      </c>
      <c r="E21" s="58" t="s">
        <v>299</v>
      </c>
      <c r="F21" s="64">
        <v>100</v>
      </c>
      <c r="G21" s="97"/>
      <c r="H21" s="99">
        <f>+IF(AND(F21="",G21=""),"",ROUND(F21*G21,2))</f>
        <v>0</v>
      </c>
      <c r="I21" s="61" t="s">
        <v>300</v>
      </c>
      <c r="J21" s="73" t="s">
        <v>292</v>
      </c>
    </row>
    <row r="22" spans="1:12" x14ac:dyDescent="0.2">
      <c r="A22" s="55">
        <v>3</v>
      </c>
      <c r="B22" s="67" t="s">
        <v>303</v>
      </c>
      <c r="C22" s="59"/>
      <c r="D22" s="57" t="s">
        <v>304</v>
      </c>
      <c r="E22" s="58" t="s">
        <v>299</v>
      </c>
      <c r="F22" s="64">
        <v>100</v>
      </c>
      <c r="G22" s="97"/>
      <c r="H22" s="99">
        <f t="shared" si="1"/>
        <v>0</v>
      </c>
      <c r="I22" s="61" t="s">
        <v>300</v>
      </c>
      <c r="J22" s="73" t="s">
        <v>292</v>
      </c>
    </row>
    <row r="23" spans="1:12" x14ac:dyDescent="0.2">
      <c r="A23" s="55">
        <v>4</v>
      </c>
      <c r="B23" s="67" t="s">
        <v>305</v>
      </c>
      <c r="C23" s="59"/>
      <c r="D23" s="57" t="s">
        <v>306</v>
      </c>
      <c r="E23" s="58" t="s">
        <v>299</v>
      </c>
      <c r="F23" s="64">
        <v>100</v>
      </c>
      <c r="G23" s="97"/>
      <c r="H23" s="99">
        <f t="shared" si="1"/>
        <v>0</v>
      </c>
      <c r="I23" s="61" t="s">
        <v>300</v>
      </c>
      <c r="J23" s="73" t="s">
        <v>292</v>
      </c>
      <c r="L23" s="37"/>
    </row>
    <row r="24" spans="1:12" x14ac:dyDescent="0.2">
      <c r="A24" s="55" t="str">
        <f t="shared" ca="1" si="0"/>
        <v/>
      </c>
      <c r="B24" s="67" t="s">
        <v>307</v>
      </c>
      <c r="C24" s="59"/>
      <c r="D24" s="57" t="s">
        <v>308</v>
      </c>
      <c r="E24" s="68"/>
      <c r="F24" s="51"/>
      <c r="G24" s="96"/>
      <c r="H24" s="99" t="str">
        <f t="shared" si="1"/>
        <v/>
      </c>
      <c r="I24" s="61" t="str">
        <f t="shared" si="2"/>
        <v/>
      </c>
      <c r="J24" s="73"/>
      <c r="L24" s="38"/>
    </row>
    <row r="25" spans="1:12" x14ac:dyDescent="0.2">
      <c r="A25" s="55">
        <v>5</v>
      </c>
      <c r="B25" s="67" t="s">
        <v>309</v>
      </c>
      <c r="C25" s="59"/>
      <c r="D25" s="57" t="s">
        <v>298</v>
      </c>
      <c r="E25" s="58" t="s">
        <v>299</v>
      </c>
      <c r="F25" s="64">
        <v>5</v>
      </c>
      <c r="G25" s="97"/>
      <c r="H25" s="99">
        <f t="shared" si="1"/>
        <v>0</v>
      </c>
      <c r="I25" s="61" t="s">
        <v>300</v>
      </c>
      <c r="J25" s="73" t="s">
        <v>292</v>
      </c>
      <c r="L25" s="37"/>
    </row>
    <row r="26" spans="1:12" x14ac:dyDescent="0.2">
      <c r="A26" s="55">
        <v>6</v>
      </c>
      <c r="B26" s="67" t="s">
        <v>310</v>
      </c>
      <c r="C26" s="59"/>
      <c r="D26" s="57" t="s">
        <v>302</v>
      </c>
      <c r="E26" s="58" t="s">
        <v>299</v>
      </c>
      <c r="F26" s="64">
        <v>20</v>
      </c>
      <c r="G26" s="97"/>
      <c r="H26" s="99">
        <f t="shared" si="1"/>
        <v>0</v>
      </c>
      <c r="I26" s="61" t="s">
        <v>300</v>
      </c>
      <c r="J26" s="73" t="s">
        <v>292</v>
      </c>
    </row>
    <row r="27" spans="1:12" x14ac:dyDescent="0.2">
      <c r="A27" s="55">
        <v>7</v>
      </c>
      <c r="B27" s="67" t="s">
        <v>311</v>
      </c>
      <c r="C27" s="59"/>
      <c r="D27" s="57" t="s">
        <v>304</v>
      </c>
      <c r="E27" s="58" t="s">
        <v>299</v>
      </c>
      <c r="F27" s="64">
        <v>20</v>
      </c>
      <c r="G27" s="97"/>
      <c r="H27" s="99">
        <f t="shared" si="1"/>
        <v>0</v>
      </c>
      <c r="I27" s="61" t="s">
        <v>300</v>
      </c>
      <c r="J27" s="73" t="s">
        <v>292</v>
      </c>
    </row>
    <row r="28" spans="1:12" x14ac:dyDescent="0.2">
      <c r="A28" s="55">
        <v>8</v>
      </c>
      <c r="B28" s="67" t="s">
        <v>312</v>
      </c>
      <c r="C28" s="59"/>
      <c r="D28" s="57" t="s">
        <v>306</v>
      </c>
      <c r="E28" s="58" t="s">
        <v>299</v>
      </c>
      <c r="F28" s="64">
        <v>20</v>
      </c>
      <c r="G28" s="97"/>
      <c r="H28" s="99">
        <f t="shared" si="1"/>
        <v>0</v>
      </c>
      <c r="I28" s="61" t="s">
        <v>300</v>
      </c>
      <c r="J28" s="73" t="s">
        <v>292</v>
      </c>
    </row>
    <row r="29" spans="1:12" x14ac:dyDescent="0.2">
      <c r="A29" s="55" t="str">
        <f t="shared" ca="1" si="0"/>
        <v/>
      </c>
      <c r="B29" s="67" t="s">
        <v>313</v>
      </c>
      <c r="C29" s="59"/>
      <c r="D29" s="57" t="s">
        <v>314</v>
      </c>
      <c r="E29" s="68"/>
      <c r="F29" s="51"/>
      <c r="G29" s="96"/>
      <c r="H29" s="99" t="str">
        <f t="shared" si="1"/>
        <v/>
      </c>
      <c r="I29" s="61" t="str">
        <f t="shared" si="2"/>
        <v/>
      </c>
      <c r="J29" s="73"/>
      <c r="L29" s="37"/>
    </row>
    <row r="30" spans="1:12" x14ac:dyDescent="0.2">
      <c r="A30" s="55" t="str">
        <f t="shared" ca="1" si="0"/>
        <v/>
      </c>
      <c r="B30" s="67" t="s">
        <v>315</v>
      </c>
      <c r="C30" s="59"/>
      <c r="D30" s="57" t="s">
        <v>316</v>
      </c>
      <c r="E30" s="68"/>
      <c r="F30" s="51"/>
      <c r="G30" s="96"/>
      <c r="H30" s="99" t="str">
        <f t="shared" si="1"/>
        <v/>
      </c>
      <c r="I30" s="61" t="str">
        <f t="shared" si="2"/>
        <v/>
      </c>
      <c r="J30" s="73"/>
      <c r="L30" s="38"/>
    </row>
    <row r="31" spans="1:12" x14ac:dyDescent="0.2">
      <c r="A31" s="55" t="str">
        <f t="shared" ca="1" si="0"/>
        <v/>
      </c>
      <c r="B31" s="67" t="s">
        <v>317</v>
      </c>
      <c r="C31" s="59"/>
      <c r="D31" s="57" t="s">
        <v>318</v>
      </c>
      <c r="E31" s="58"/>
      <c r="F31" s="64"/>
      <c r="G31" s="97"/>
      <c r="H31" s="99" t="str">
        <f t="shared" si="1"/>
        <v/>
      </c>
      <c r="I31" s="61" t="str">
        <f t="shared" si="2"/>
        <v/>
      </c>
      <c r="J31" s="73"/>
      <c r="L31" s="37"/>
    </row>
    <row r="32" spans="1:12" x14ac:dyDescent="0.2">
      <c r="A32" s="55">
        <v>9</v>
      </c>
      <c r="B32" s="67" t="s">
        <v>319</v>
      </c>
      <c r="C32" s="59"/>
      <c r="D32" s="57" t="s">
        <v>320</v>
      </c>
      <c r="E32" s="58" t="s">
        <v>299</v>
      </c>
      <c r="F32" s="64">
        <v>10</v>
      </c>
      <c r="G32" s="97"/>
      <c r="H32" s="99">
        <f t="shared" si="1"/>
        <v>0</v>
      </c>
      <c r="I32" s="61" t="s">
        <v>300</v>
      </c>
      <c r="J32" s="73" t="s">
        <v>292</v>
      </c>
    </row>
    <row r="33" spans="1:12" x14ac:dyDescent="0.2">
      <c r="A33" s="55">
        <v>10</v>
      </c>
      <c r="B33" s="67" t="s">
        <v>321</v>
      </c>
      <c r="C33" s="59"/>
      <c r="D33" s="57" t="s">
        <v>322</v>
      </c>
      <c r="E33" s="58" t="s">
        <v>299</v>
      </c>
      <c r="F33" s="64">
        <v>10</v>
      </c>
      <c r="G33" s="97"/>
      <c r="H33" s="99">
        <f t="shared" si="1"/>
        <v>0</v>
      </c>
      <c r="I33" s="61" t="s">
        <v>300</v>
      </c>
      <c r="J33" s="73" t="s">
        <v>292</v>
      </c>
    </row>
    <row r="34" spans="1:12" x14ac:dyDescent="0.2">
      <c r="A34" s="55" t="str">
        <f t="shared" ca="1" si="0"/>
        <v/>
      </c>
      <c r="B34" s="67" t="s">
        <v>323</v>
      </c>
      <c r="C34" s="59"/>
      <c r="D34" s="57" t="s">
        <v>324</v>
      </c>
      <c r="E34" s="68"/>
      <c r="F34" s="51"/>
      <c r="G34" s="96"/>
      <c r="H34" s="99" t="str">
        <f t="shared" si="1"/>
        <v/>
      </c>
      <c r="I34" s="61" t="str">
        <f t="shared" si="2"/>
        <v/>
      </c>
      <c r="J34" s="73"/>
      <c r="L34" s="37"/>
    </row>
    <row r="35" spans="1:12" x14ac:dyDescent="0.2">
      <c r="A35" s="55" t="str">
        <f t="shared" ca="1" si="0"/>
        <v/>
      </c>
      <c r="B35" s="67" t="s">
        <v>325</v>
      </c>
      <c r="C35" s="59"/>
      <c r="D35" s="57" t="s">
        <v>326</v>
      </c>
      <c r="E35" s="58"/>
      <c r="F35" s="64"/>
      <c r="G35" s="97"/>
      <c r="H35" s="99" t="str">
        <f t="shared" si="1"/>
        <v/>
      </c>
      <c r="I35" s="61" t="str">
        <f t="shared" si="2"/>
        <v/>
      </c>
      <c r="J35" s="73"/>
      <c r="L35" s="38"/>
    </row>
    <row r="36" spans="1:12" x14ac:dyDescent="0.2">
      <c r="A36" s="55">
        <v>11</v>
      </c>
      <c r="B36" s="67" t="s">
        <v>327</v>
      </c>
      <c r="C36" s="59"/>
      <c r="D36" s="57" t="s">
        <v>328</v>
      </c>
      <c r="E36" s="58" t="s">
        <v>299</v>
      </c>
      <c r="F36" s="64">
        <v>10</v>
      </c>
      <c r="G36" s="97"/>
      <c r="H36" s="99">
        <f t="shared" si="1"/>
        <v>0</v>
      </c>
      <c r="I36" s="61" t="s">
        <v>300</v>
      </c>
      <c r="J36" s="73" t="s">
        <v>292</v>
      </c>
      <c r="L36" s="37"/>
    </row>
    <row r="37" spans="1:12" x14ac:dyDescent="0.2">
      <c r="A37" s="55">
        <v>12</v>
      </c>
      <c r="B37" s="67" t="s">
        <v>329</v>
      </c>
      <c r="C37" s="59"/>
      <c r="D37" s="57" t="s">
        <v>330</v>
      </c>
      <c r="E37" s="58" t="s">
        <v>299</v>
      </c>
      <c r="F37" s="64">
        <v>10</v>
      </c>
      <c r="G37" s="97"/>
      <c r="H37" s="99">
        <f t="shared" si="1"/>
        <v>0</v>
      </c>
      <c r="I37" s="61" t="s">
        <v>300</v>
      </c>
      <c r="J37" s="73" t="s">
        <v>292</v>
      </c>
    </row>
    <row r="38" spans="1:12" x14ac:dyDescent="0.2">
      <c r="A38" s="55" t="str">
        <f t="shared" ca="1" si="0"/>
        <v/>
      </c>
      <c r="B38" s="67" t="s">
        <v>331</v>
      </c>
      <c r="C38" s="59"/>
      <c r="D38" s="57" t="s">
        <v>332</v>
      </c>
      <c r="E38" s="68"/>
      <c r="F38" s="51"/>
      <c r="G38" s="96"/>
      <c r="H38" s="99" t="str">
        <f t="shared" si="1"/>
        <v/>
      </c>
      <c r="I38" s="61" t="str">
        <f t="shared" si="2"/>
        <v/>
      </c>
      <c r="J38" s="73"/>
    </row>
    <row r="39" spans="1:12" x14ac:dyDescent="0.2">
      <c r="A39" s="55" t="str">
        <f t="shared" ca="1" si="0"/>
        <v/>
      </c>
      <c r="B39" s="67" t="s">
        <v>333</v>
      </c>
      <c r="C39" s="59"/>
      <c r="D39" s="57" t="s">
        <v>334</v>
      </c>
      <c r="E39" s="58"/>
      <c r="F39" s="64"/>
      <c r="G39" s="97"/>
      <c r="H39" s="99" t="str">
        <f t="shared" si="1"/>
        <v/>
      </c>
      <c r="I39" s="61" t="str">
        <f t="shared" si="2"/>
        <v/>
      </c>
      <c r="J39" s="73"/>
    </row>
    <row r="40" spans="1:12" x14ac:dyDescent="0.2">
      <c r="A40" s="55">
        <v>13</v>
      </c>
      <c r="B40" s="67" t="s">
        <v>335</v>
      </c>
      <c r="C40" s="59"/>
      <c r="D40" s="57" t="s">
        <v>336</v>
      </c>
      <c r="E40" s="58" t="s">
        <v>299</v>
      </c>
      <c r="F40" s="64">
        <v>10</v>
      </c>
      <c r="G40" s="97"/>
      <c r="H40" s="99">
        <f t="shared" si="1"/>
        <v>0</v>
      </c>
      <c r="I40" s="61" t="s">
        <v>300</v>
      </c>
      <c r="J40" s="73" t="s">
        <v>292</v>
      </c>
      <c r="L40" s="37"/>
    </row>
    <row r="41" spans="1:12" x14ac:dyDescent="0.2">
      <c r="A41" s="55" t="str">
        <f t="shared" ca="1" si="0"/>
        <v/>
      </c>
      <c r="B41" s="67" t="s">
        <v>337</v>
      </c>
      <c r="C41" s="59"/>
      <c r="D41" s="57" t="s">
        <v>338</v>
      </c>
      <c r="E41" s="58"/>
      <c r="F41" s="64"/>
      <c r="G41" s="97"/>
      <c r="H41" s="99" t="str">
        <f t="shared" si="1"/>
        <v/>
      </c>
      <c r="I41" s="61" t="str">
        <f t="shared" si="2"/>
        <v/>
      </c>
      <c r="J41" s="73"/>
      <c r="L41" s="38"/>
    </row>
    <row r="42" spans="1:12" x14ac:dyDescent="0.2">
      <c r="A42" s="55">
        <v>14</v>
      </c>
      <c r="B42" s="67" t="s">
        <v>339</v>
      </c>
      <c r="C42" s="59"/>
      <c r="D42" s="57" t="s">
        <v>340</v>
      </c>
      <c r="E42" s="58" t="s">
        <v>299</v>
      </c>
      <c r="F42" s="64">
        <v>10</v>
      </c>
      <c r="G42" s="97"/>
      <c r="H42" s="99">
        <f t="shared" si="1"/>
        <v>0</v>
      </c>
      <c r="I42" s="61" t="s">
        <v>300</v>
      </c>
      <c r="J42" s="73" t="s">
        <v>292</v>
      </c>
      <c r="L42" s="37"/>
    </row>
    <row r="43" spans="1:12" x14ac:dyDescent="0.2">
      <c r="A43" s="55" t="str">
        <f t="shared" ca="1" si="0"/>
        <v/>
      </c>
      <c r="B43" s="67" t="s">
        <v>341</v>
      </c>
      <c r="C43" s="59"/>
      <c r="D43" s="57" t="s">
        <v>342</v>
      </c>
      <c r="E43" s="68"/>
      <c r="F43" s="51"/>
      <c r="G43" s="96"/>
      <c r="H43" s="99" t="str">
        <f t="shared" si="1"/>
        <v/>
      </c>
      <c r="I43" s="61" t="str">
        <f t="shared" si="2"/>
        <v/>
      </c>
      <c r="J43" s="73"/>
    </row>
    <row r="44" spans="1:12" x14ac:dyDescent="0.2">
      <c r="A44" s="55">
        <v>15</v>
      </c>
      <c r="B44" s="67" t="s">
        <v>343</v>
      </c>
      <c r="C44" s="59"/>
      <c r="D44" s="57" t="s">
        <v>344</v>
      </c>
      <c r="E44" s="58" t="s">
        <v>299</v>
      </c>
      <c r="F44" s="64">
        <v>20</v>
      </c>
      <c r="G44" s="97"/>
      <c r="H44" s="99">
        <f t="shared" si="1"/>
        <v>0</v>
      </c>
      <c r="I44" s="61" t="s">
        <v>300</v>
      </c>
      <c r="J44" s="73" t="s">
        <v>292</v>
      </c>
    </row>
    <row r="45" spans="1:12" x14ac:dyDescent="0.2">
      <c r="A45" s="55">
        <v>16</v>
      </c>
      <c r="B45" s="67" t="s">
        <v>345</v>
      </c>
      <c r="C45" s="59"/>
      <c r="D45" s="57" t="s">
        <v>346</v>
      </c>
      <c r="E45" s="58" t="s">
        <v>299</v>
      </c>
      <c r="F45" s="64">
        <v>20</v>
      </c>
      <c r="G45" s="97"/>
      <c r="H45" s="99">
        <f t="shared" si="1"/>
        <v>0</v>
      </c>
      <c r="I45" s="61" t="s">
        <v>300</v>
      </c>
      <c r="J45" s="73" t="s">
        <v>292</v>
      </c>
    </row>
    <row r="46" spans="1:12" x14ac:dyDescent="0.2">
      <c r="A46" s="55">
        <v>17</v>
      </c>
      <c r="B46" s="67" t="s">
        <v>347</v>
      </c>
      <c r="C46" s="59"/>
      <c r="D46" s="57" t="s">
        <v>348</v>
      </c>
      <c r="E46" s="58" t="s">
        <v>299</v>
      </c>
      <c r="F46" s="64">
        <v>20</v>
      </c>
      <c r="G46" s="97"/>
      <c r="H46" s="99">
        <f t="shared" si="1"/>
        <v>0</v>
      </c>
      <c r="I46" s="61" t="s">
        <v>300</v>
      </c>
      <c r="J46" s="73" t="s">
        <v>292</v>
      </c>
    </row>
    <row r="47" spans="1:12" x14ac:dyDescent="0.2">
      <c r="A47" s="55" t="str">
        <f t="shared" ca="1" si="0"/>
        <v/>
      </c>
      <c r="B47" s="67" t="s">
        <v>349</v>
      </c>
      <c r="C47" s="59"/>
      <c r="D47" s="57" t="s">
        <v>350</v>
      </c>
      <c r="E47" s="58"/>
      <c r="F47" s="64"/>
      <c r="G47" s="97"/>
      <c r="H47" s="99" t="str">
        <f t="shared" si="1"/>
        <v/>
      </c>
      <c r="I47" s="61" t="str">
        <f>IF(E47&lt;&gt;"","M","")</f>
        <v/>
      </c>
      <c r="J47" s="73"/>
    </row>
    <row r="48" spans="1:12" x14ac:dyDescent="0.2">
      <c r="A48" s="55">
        <v>18</v>
      </c>
      <c r="B48" s="67" t="s">
        <v>351</v>
      </c>
      <c r="C48" s="59"/>
      <c r="D48" s="57" t="s">
        <v>352</v>
      </c>
      <c r="E48" s="58" t="s">
        <v>299</v>
      </c>
      <c r="F48" s="64">
        <v>20</v>
      </c>
      <c r="G48" s="97"/>
      <c r="H48" s="99">
        <f t="shared" si="1"/>
        <v>0</v>
      </c>
      <c r="I48" s="61" t="s">
        <v>300</v>
      </c>
      <c r="J48" s="73" t="s">
        <v>292</v>
      </c>
    </row>
    <row r="49" spans="1:10" x14ac:dyDescent="0.2">
      <c r="A49" s="55" t="str">
        <f t="shared" ca="1" si="0"/>
        <v/>
      </c>
      <c r="B49" s="67" t="s">
        <v>353</v>
      </c>
      <c r="C49" s="59"/>
      <c r="D49" s="57" t="s">
        <v>354</v>
      </c>
      <c r="E49" s="68"/>
      <c r="F49" s="51"/>
      <c r="G49" s="96"/>
      <c r="H49" s="99" t="str">
        <f t="shared" si="1"/>
        <v/>
      </c>
      <c r="I49" s="61" t="str">
        <f>IF(E49&lt;&gt;"","M","")</f>
        <v/>
      </c>
      <c r="J49" s="73"/>
    </row>
    <row r="50" spans="1:10" x14ac:dyDescent="0.2">
      <c r="A50" s="55" t="str">
        <f t="shared" ca="1" si="0"/>
        <v/>
      </c>
      <c r="B50" s="67" t="s">
        <v>355</v>
      </c>
      <c r="C50" s="59"/>
      <c r="D50" s="57" t="s">
        <v>356</v>
      </c>
      <c r="E50" s="68"/>
      <c r="F50" s="51"/>
      <c r="G50" s="96"/>
      <c r="H50" s="99" t="str">
        <f t="shared" si="1"/>
        <v/>
      </c>
      <c r="I50" s="61" t="str">
        <f>IF(E50&lt;&gt;"","M","")</f>
        <v/>
      </c>
      <c r="J50" s="73"/>
    </row>
    <row r="51" spans="1:10" x14ac:dyDescent="0.2">
      <c r="A51" s="55" t="str">
        <f t="shared" ca="1" si="0"/>
        <v/>
      </c>
      <c r="B51" s="67" t="s">
        <v>357</v>
      </c>
      <c r="C51" s="59"/>
      <c r="D51" s="57" t="s">
        <v>358</v>
      </c>
      <c r="E51" s="58"/>
      <c r="F51" s="64"/>
      <c r="G51" s="97"/>
      <c r="H51" s="99" t="str">
        <f t="shared" si="1"/>
        <v/>
      </c>
      <c r="I51" s="61" t="str">
        <f>IF(E51&lt;&gt;"","M","")</f>
        <v/>
      </c>
      <c r="J51" s="73"/>
    </row>
    <row r="52" spans="1:10" x14ac:dyDescent="0.2">
      <c r="A52" s="55">
        <v>19</v>
      </c>
      <c r="B52" s="67" t="s">
        <v>359</v>
      </c>
      <c r="C52" s="59"/>
      <c r="D52" s="57" t="s">
        <v>360</v>
      </c>
      <c r="E52" s="58" t="s">
        <v>361</v>
      </c>
      <c r="F52" s="64">
        <v>10</v>
      </c>
      <c r="G52" s="97"/>
      <c r="H52" s="99">
        <f t="shared" si="1"/>
        <v>0</v>
      </c>
      <c r="I52" s="61" t="s">
        <v>300</v>
      </c>
      <c r="J52" s="73" t="s">
        <v>292</v>
      </c>
    </row>
    <row r="53" spans="1:10" x14ac:dyDescent="0.2">
      <c r="A53" s="55">
        <v>20</v>
      </c>
      <c r="B53" s="67" t="s">
        <v>362</v>
      </c>
      <c r="C53" s="59"/>
      <c r="D53" s="57" t="s">
        <v>363</v>
      </c>
      <c r="E53" s="58" t="s">
        <v>361</v>
      </c>
      <c r="F53" s="64">
        <v>10</v>
      </c>
      <c r="G53" s="97"/>
      <c r="H53" s="99">
        <f t="shared" si="1"/>
        <v>0</v>
      </c>
      <c r="I53" s="61" t="s">
        <v>300</v>
      </c>
      <c r="J53" s="73" t="s">
        <v>292</v>
      </c>
    </row>
    <row r="54" spans="1:10" x14ac:dyDescent="0.2">
      <c r="A54" s="55" t="str">
        <f t="shared" ca="1" si="0"/>
        <v/>
      </c>
      <c r="B54" s="67" t="s">
        <v>364</v>
      </c>
      <c r="C54" s="59"/>
      <c r="D54" s="57" t="s">
        <v>365</v>
      </c>
      <c r="E54" s="68"/>
      <c r="F54" s="51"/>
      <c r="G54" s="96"/>
      <c r="H54" s="99" t="str">
        <f t="shared" si="1"/>
        <v/>
      </c>
      <c r="I54" s="61" t="str">
        <f>IF(E54&lt;&gt;"","M","")</f>
        <v/>
      </c>
      <c r="J54" s="73"/>
    </row>
    <row r="55" spans="1:10" x14ac:dyDescent="0.2">
      <c r="A55" s="55">
        <v>21</v>
      </c>
      <c r="B55" s="67" t="s">
        <v>366</v>
      </c>
      <c r="C55" s="59"/>
      <c r="D55" s="57" t="s">
        <v>367</v>
      </c>
      <c r="E55" s="58" t="s">
        <v>368</v>
      </c>
      <c r="F55" s="64">
        <v>1000</v>
      </c>
      <c r="G55" s="97"/>
      <c r="H55" s="99">
        <f t="shared" si="1"/>
        <v>0</v>
      </c>
      <c r="I55" s="61" t="s">
        <v>300</v>
      </c>
      <c r="J55" s="73" t="s">
        <v>292</v>
      </c>
    </row>
    <row r="56" spans="1:10" x14ac:dyDescent="0.2">
      <c r="A56" s="55">
        <v>22</v>
      </c>
      <c r="B56" s="67" t="s">
        <v>369</v>
      </c>
      <c r="C56" s="59"/>
      <c r="D56" s="57" t="s">
        <v>370</v>
      </c>
      <c r="E56" s="58" t="s">
        <v>368</v>
      </c>
      <c r="F56" s="64">
        <v>200</v>
      </c>
      <c r="G56" s="97"/>
      <c r="H56" s="99">
        <f t="shared" si="1"/>
        <v>0</v>
      </c>
      <c r="I56" s="61" t="s">
        <v>300</v>
      </c>
      <c r="J56" s="73" t="s">
        <v>292</v>
      </c>
    </row>
    <row r="57" spans="1:10" x14ac:dyDescent="0.2">
      <c r="A57" s="55" t="str">
        <f t="shared" ca="1" si="0"/>
        <v/>
      </c>
      <c r="B57" s="67" t="s">
        <v>371</v>
      </c>
      <c r="C57" s="59"/>
      <c r="D57" s="57" t="s">
        <v>372</v>
      </c>
      <c r="E57" s="68"/>
      <c r="F57" s="51"/>
      <c r="G57" s="96"/>
      <c r="H57" s="99" t="str">
        <f t="shared" si="1"/>
        <v/>
      </c>
      <c r="I57" s="61" t="str">
        <f>IF(E57&lt;&gt;"","M","")</f>
        <v/>
      </c>
      <c r="J57" s="73"/>
    </row>
    <row r="58" spans="1:10" x14ac:dyDescent="0.2">
      <c r="A58" s="55" t="str">
        <f t="shared" ca="1" si="0"/>
        <v/>
      </c>
      <c r="B58" s="67" t="s">
        <v>373</v>
      </c>
      <c r="C58" s="59"/>
      <c r="D58" s="57" t="s">
        <v>374</v>
      </c>
      <c r="E58" s="68"/>
      <c r="F58" s="51"/>
      <c r="G58" s="96"/>
      <c r="H58" s="99" t="str">
        <f t="shared" si="1"/>
        <v/>
      </c>
      <c r="I58" s="61" t="str">
        <f>IF(E58&lt;&gt;"","M","")</f>
        <v/>
      </c>
      <c r="J58" s="73"/>
    </row>
    <row r="59" spans="1:10" x14ac:dyDescent="0.2">
      <c r="A59" s="55" t="str">
        <f t="shared" ca="1" si="0"/>
        <v/>
      </c>
      <c r="B59" s="67" t="s">
        <v>375</v>
      </c>
      <c r="C59" s="59"/>
      <c r="D59" s="57" t="s">
        <v>376</v>
      </c>
      <c r="E59" s="58"/>
      <c r="F59" s="64"/>
      <c r="G59" s="97"/>
      <c r="H59" s="99" t="str">
        <f t="shared" si="1"/>
        <v/>
      </c>
      <c r="I59" s="61" t="str">
        <f>IF(E59&lt;&gt;"","M","")</f>
        <v/>
      </c>
      <c r="J59" s="73"/>
    </row>
    <row r="60" spans="1:10" ht="24" x14ac:dyDescent="0.2">
      <c r="A60" s="55">
        <v>23</v>
      </c>
      <c r="B60" s="67" t="s">
        <v>377</v>
      </c>
      <c r="C60" s="59"/>
      <c r="D60" s="57" t="s">
        <v>378</v>
      </c>
      <c r="E60" s="58" t="s">
        <v>379</v>
      </c>
      <c r="F60" s="64">
        <v>5</v>
      </c>
      <c r="G60" s="97"/>
      <c r="H60" s="99">
        <f t="shared" si="1"/>
        <v>0</v>
      </c>
      <c r="I60" s="61" t="s">
        <v>300</v>
      </c>
      <c r="J60" s="73" t="s">
        <v>292</v>
      </c>
    </row>
    <row r="61" spans="1:10" x14ac:dyDescent="0.2">
      <c r="A61" s="55" t="str">
        <f t="shared" ca="1" si="0"/>
        <v/>
      </c>
      <c r="B61" s="67" t="s">
        <v>380</v>
      </c>
      <c r="C61" s="59"/>
      <c r="D61" s="57" t="s">
        <v>381</v>
      </c>
      <c r="E61" s="68"/>
      <c r="F61" s="51"/>
      <c r="G61" s="96"/>
      <c r="H61" s="99" t="str">
        <f t="shared" si="1"/>
        <v/>
      </c>
      <c r="I61" s="61" t="str">
        <f>IF(E61&lt;&gt;"","M","")</f>
        <v/>
      </c>
      <c r="J61" s="73"/>
    </row>
    <row r="62" spans="1:10" x14ac:dyDescent="0.2">
      <c r="A62" s="55" t="str">
        <f t="shared" ca="1" si="0"/>
        <v/>
      </c>
      <c r="B62" s="67" t="s">
        <v>382</v>
      </c>
      <c r="C62" s="59"/>
      <c r="D62" s="57" t="s">
        <v>383</v>
      </c>
      <c r="E62" s="58"/>
      <c r="F62" s="64"/>
      <c r="G62" s="97"/>
      <c r="H62" s="99" t="str">
        <f t="shared" si="1"/>
        <v/>
      </c>
      <c r="I62" s="61" t="str">
        <f>IF(E62&lt;&gt;"","M","")</f>
        <v/>
      </c>
      <c r="J62" s="73"/>
    </row>
    <row r="63" spans="1:10" x14ac:dyDescent="0.2">
      <c r="A63" s="55">
        <v>24</v>
      </c>
      <c r="B63" s="67" t="s">
        <v>384</v>
      </c>
      <c r="C63" s="59"/>
      <c r="D63" s="57" t="s">
        <v>385</v>
      </c>
      <c r="E63" s="58" t="s">
        <v>379</v>
      </c>
      <c r="F63" s="64">
        <v>5</v>
      </c>
      <c r="G63" s="97"/>
      <c r="H63" s="99">
        <f t="shared" si="1"/>
        <v>0</v>
      </c>
      <c r="I63" s="61" t="s">
        <v>300</v>
      </c>
      <c r="J63" s="73" t="s">
        <v>292</v>
      </c>
    </row>
    <row r="64" spans="1:10" x14ac:dyDescent="0.2">
      <c r="A64" s="55">
        <v>25</v>
      </c>
      <c r="B64" s="67" t="s">
        <v>386</v>
      </c>
      <c r="C64" s="59"/>
      <c r="D64" s="57" t="s">
        <v>387</v>
      </c>
      <c r="E64" s="58" t="s">
        <v>379</v>
      </c>
      <c r="F64" s="64">
        <v>5</v>
      </c>
      <c r="G64" s="97"/>
      <c r="H64" s="99">
        <f t="shared" si="1"/>
        <v>0</v>
      </c>
      <c r="I64" s="61" t="s">
        <v>300</v>
      </c>
      <c r="J64" s="73" t="s">
        <v>292</v>
      </c>
    </row>
    <row r="65" spans="1:10" x14ac:dyDescent="0.2">
      <c r="A65" s="55" t="str">
        <f t="shared" ca="1" si="0"/>
        <v/>
      </c>
      <c r="B65" s="67" t="s">
        <v>388</v>
      </c>
      <c r="C65" s="59"/>
      <c r="D65" s="57" t="s">
        <v>389</v>
      </c>
      <c r="E65" s="68"/>
      <c r="F65" s="51"/>
      <c r="G65" s="96"/>
      <c r="H65" s="99" t="str">
        <f t="shared" si="1"/>
        <v/>
      </c>
      <c r="I65" s="61" t="str">
        <f>IF(E65&lt;&gt;"","M","")</f>
        <v/>
      </c>
      <c r="J65" s="73"/>
    </row>
    <row r="66" spans="1:10" x14ac:dyDescent="0.2">
      <c r="A66" s="55" t="str">
        <f t="shared" ca="1" si="0"/>
        <v/>
      </c>
      <c r="B66" s="67" t="s">
        <v>390</v>
      </c>
      <c r="C66" s="59"/>
      <c r="D66" s="57" t="s">
        <v>391</v>
      </c>
      <c r="E66" s="68"/>
      <c r="F66" s="51"/>
      <c r="G66" s="96"/>
      <c r="H66" s="99" t="str">
        <f t="shared" si="1"/>
        <v/>
      </c>
      <c r="I66" s="61" t="str">
        <f>IF(E66&lt;&gt;"","M","")</f>
        <v/>
      </c>
      <c r="J66" s="73"/>
    </row>
    <row r="67" spans="1:10" x14ac:dyDescent="0.2">
      <c r="A67" s="55" t="str">
        <f t="shared" ca="1" si="0"/>
        <v/>
      </c>
      <c r="B67" s="67" t="s">
        <v>392</v>
      </c>
      <c r="C67" s="59"/>
      <c r="D67" s="57" t="s">
        <v>393</v>
      </c>
      <c r="E67" s="68"/>
      <c r="F67" s="51"/>
      <c r="G67" s="96"/>
      <c r="H67" s="99" t="str">
        <f t="shared" si="1"/>
        <v/>
      </c>
      <c r="I67" s="61" t="str">
        <f>IF(E67&lt;&gt;"","M","")</f>
        <v/>
      </c>
      <c r="J67" s="73"/>
    </row>
    <row r="68" spans="1:10" ht="24" x14ac:dyDescent="0.2">
      <c r="A68" s="55">
        <v>26</v>
      </c>
      <c r="B68" s="67" t="s">
        <v>394</v>
      </c>
      <c r="C68" s="69" t="s">
        <v>243</v>
      </c>
      <c r="D68" s="57" t="s">
        <v>395</v>
      </c>
      <c r="E68" s="58" t="s">
        <v>379</v>
      </c>
      <c r="F68" s="64">
        <v>15</v>
      </c>
      <c r="G68" s="97"/>
      <c r="H68" s="99">
        <f t="shared" si="1"/>
        <v>0</v>
      </c>
      <c r="I68" s="61" t="s">
        <v>300</v>
      </c>
      <c r="J68" s="73" t="s">
        <v>292</v>
      </c>
    </row>
    <row r="69" spans="1:10" ht="24" x14ac:dyDescent="0.2">
      <c r="A69" s="55">
        <v>27</v>
      </c>
      <c r="B69" s="67" t="s">
        <v>396</v>
      </c>
      <c r="C69" s="69" t="s">
        <v>243</v>
      </c>
      <c r="D69" s="57" t="s">
        <v>397</v>
      </c>
      <c r="E69" s="58" t="s">
        <v>379</v>
      </c>
      <c r="F69" s="64">
        <v>19</v>
      </c>
      <c r="G69" s="97"/>
      <c r="H69" s="99">
        <f t="shared" si="1"/>
        <v>0</v>
      </c>
      <c r="I69" s="61" t="s">
        <v>300</v>
      </c>
      <c r="J69" s="73" t="s">
        <v>292</v>
      </c>
    </row>
    <row r="70" spans="1:10" x14ac:dyDescent="0.2">
      <c r="A70" s="55" t="str">
        <f t="shared" ca="1" si="0"/>
        <v/>
      </c>
      <c r="B70" s="67" t="s">
        <v>398</v>
      </c>
      <c r="C70" s="59"/>
      <c r="D70" s="57" t="s">
        <v>399</v>
      </c>
      <c r="E70" s="68"/>
      <c r="F70" s="51"/>
      <c r="G70" s="96"/>
      <c r="H70" s="99" t="str">
        <f t="shared" si="1"/>
        <v/>
      </c>
      <c r="I70" s="61" t="str">
        <f>IF(E70&lt;&gt;"","M","")</f>
        <v/>
      </c>
      <c r="J70" s="73"/>
    </row>
    <row r="71" spans="1:10" x14ac:dyDescent="0.2">
      <c r="A71" s="55" t="str">
        <f t="shared" ca="1" si="0"/>
        <v/>
      </c>
      <c r="B71" s="67" t="s">
        <v>400</v>
      </c>
      <c r="C71" s="69" t="s">
        <v>243</v>
      </c>
      <c r="D71" s="57" t="s">
        <v>401</v>
      </c>
      <c r="E71" s="58"/>
      <c r="F71" s="64"/>
      <c r="G71" s="97"/>
      <c r="H71" s="99" t="str">
        <f t="shared" si="1"/>
        <v/>
      </c>
      <c r="I71" s="61" t="str">
        <f>IF(E71&lt;&gt;"","M","")</f>
        <v/>
      </c>
      <c r="J71" s="73"/>
    </row>
    <row r="72" spans="1:10" ht="24" x14ac:dyDescent="0.2">
      <c r="A72" s="55">
        <v>28</v>
      </c>
      <c r="B72" s="67" t="s">
        <v>402</v>
      </c>
      <c r="C72" s="69" t="s">
        <v>243</v>
      </c>
      <c r="D72" s="57" t="s">
        <v>403</v>
      </c>
      <c r="E72" s="58" t="s">
        <v>404</v>
      </c>
      <c r="F72" s="64">
        <v>58</v>
      </c>
      <c r="G72" s="97"/>
      <c r="H72" s="99">
        <f t="shared" si="1"/>
        <v>0</v>
      </c>
      <c r="I72" s="61" t="s">
        <v>300</v>
      </c>
      <c r="J72" s="73" t="s">
        <v>292</v>
      </c>
    </row>
    <row r="73" spans="1:10" x14ac:dyDescent="0.2">
      <c r="A73" s="55">
        <v>29</v>
      </c>
      <c r="B73" s="67" t="s">
        <v>405</v>
      </c>
      <c r="C73" s="69" t="s">
        <v>243</v>
      </c>
      <c r="D73" s="57" t="s">
        <v>406</v>
      </c>
      <c r="E73" s="58" t="s">
        <v>407</v>
      </c>
      <c r="F73" s="64">
        <v>2</v>
      </c>
      <c r="G73" s="97"/>
      <c r="H73" s="99">
        <f t="shared" si="1"/>
        <v>0</v>
      </c>
      <c r="I73" s="61" t="s">
        <v>300</v>
      </c>
      <c r="J73" s="73" t="s">
        <v>292</v>
      </c>
    </row>
    <row r="74" spans="1:10" x14ac:dyDescent="0.2">
      <c r="A74" s="55">
        <v>30</v>
      </c>
      <c r="B74" s="67" t="s">
        <v>408</v>
      </c>
      <c r="C74" s="69" t="s">
        <v>243</v>
      </c>
      <c r="D74" s="57" t="s">
        <v>409</v>
      </c>
      <c r="E74" s="58" t="s">
        <v>407</v>
      </c>
      <c r="F74" s="64">
        <v>1</v>
      </c>
      <c r="G74" s="97"/>
      <c r="H74" s="99">
        <f t="shared" si="1"/>
        <v>0</v>
      </c>
      <c r="I74" s="61" t="s">
        <v>300</v>
      </c>
      <c r="J74" s="73" t="s">
        <v>292</v>
      </c>
    </row>
    <row r="75" spans="1:10" x14ac:dyDescent="0.2">
      <c r="A75" s="55" t="str">
        <f ca="1">+IF(NOT(ISBLANK(INDIRECT("e"&amp;ROW()))),MAX(INDIRECT("a$16:A"&amp;ROW()-1))+1,"")</f>
        <v/>
      </c>
      <c r="B75" s="67" t="s">
        <v>410</v>
      </c>
      <c r="C75" s="59"/>
      <c r="D75" s="57" t="s">
        <v>411</v>
      </c>
      <c r="E75" s="58"/>
      <c r="F75" s="64"/>
      <c r="G75" s="97"/>
      <c r="H75" s="99" t="str">
        <f t="shared" ref="H75:H138" si="3">+IF(AND(F75="",G75=""),"",ROUND(F75*G75,2))</f>
        <v/>
      </c>
      <c r="I75" s="61" t="str">
        <f>IF(E75&lt;&gt;"","M","")</f>
        <v/>
      </c>
      <c r="J75" s="73"/>
    </row>
    <row r="76" spans="1:10" x14ac:dyDescent="0.2">
      <c r="A76" s="55">
        <v>31</v>
      </c>
      <c r="B76" s="67" t="s">
        <v>412</v>
      </c>
      <c r="C76" s="59"/>
      <c r="D76" s="57" t="s">
        <v>413</v>
      </c>
      <c r="E76" s="58" t="s">
        <v>414</v>
      </c>
      <c r="F76" s="64">
        <v>200</v>
      </c>
      <c r="G76" s="97"/>
      <c r="H76" s="99">
        <f t="shared" si="3"/>
        <v>0</v>
      </c>
      <c r="I76" s="61" t="s">
        <v>300</v>
      </c>
      <c r="J76" s="73" t="s">
        <v>292</v>
      </c>
    </row>
    <row r="77" spans="1:10" ht="24" x14ac:dyDescent="0.2">
      <c r="A77" s="55">
        <v>32</v>
      </c>
      <c r="B77" s="67" t="s">
        <v>415</v>
      </c>
      <c r="C77" s="59"/>
      <c r="D77" s="57" t="s">
        <v>416</v>
      </c>
      <c r="E77" s="58" t="s">
        <v>414</v>
      </c>
      <c r="F77" s="64">
        <v>500</v>
      </c>
      <c r="G77" s="97"/>
      <c r="H77" s="99">
        <f t="shared" si="3"/>
        <v>0</v>
      </c>
      <c r="I77" s="61" t="s">
        <v>300</v>
      </c>
      <c r="J77" s="73" t="s">
        <v>292</v>
      </c>
    </row>
    <row r="78" spans="1:10" x14ac:dyDescent="0.2">
      <c r="A78" s="55">
        <v>33</v>
      </c>
      <c r="B78" s="67" t="s">
        <v>417</v>
      </c>
      <c r="C78" s="59"/>
      <c r="D78" s="57" t="s">
        <v>418</v>
      </c>
      <c r="E78" s="58" t="s">
        <v>414</v>
      </c>
      <c r="F78" s="64">
        <v>500</v>
      </c>
      <c r="G78" s="97"/>
      <c r="H78" s="99">
        <f t="shared" si="3"/>
        <v>0</v>
      </c>
      <c r="I78" s="61" t="s">
        <v>300</v>
      </c>
      <c r="J78" s="73" t="s">
        <v>292</v>
      </c>
    </row>
    <row r="79" spans="1:10" x14ac:dyDescent="0.2">
      <c r="A79" s="55">
        <v>34</v>
      </c>
      <c r="B79" s="67" t="s">
        <v>419</v>
      </c>
      <c r="C79" s="59"/>
      <c r="D79" s="57" t="s">
        <v>420</v>
      </c>
      <c r="E79" s="58" t="s">
        <v>414</v>
      </c>
      <c r="F79" s="64">
        <v>200</v>
      </c>
      <c r="G79" s="97"/>
      <c r="H79" s="99">
        <f t="shared" si="3"/>
        <v>0</v>
      </c>
      <c r="I79" s="61" t="s">
        <v>300</v>
      </c>
      <c r="J79" s="73" t="s">
        <v>292</v>
      </c>
    </row>
    <row r="80" spans="1:10" x14ac:dyDescent="0.2">
      <c r="A80" s="55">
        <v>35</v>
      </c>
      <c r="B80" s="67" t="s">
        <v>421</v>
      </c>
      <c r="C80" s="59"/>
      <c r="D80" s="57" t="s">
        <v>422</v>
      </c>
      <c r="E80" s="58" t="s">
        <v>414</v>
      </c>
      <c r="F80" s="64">
        <v>200</v>
      </c>
      <c r="G80" s="97"/>
      <c r="H80" s="99">
        <f t="shared" si="3"/>
        <v>0</v>
      </c>
      <c r="I80" s="61" t="s">
        <v>300</v>
      </c>
      <c r="J80" s="73" t="s">
        <v>292</v>
      </c>
    </row>
    <row r="81" spans="1:10" x14ac:dyDescent="0.2">
      <c r="A81" s="55">
        <v>36</v>
      </c>
      <c r="B81" s="67" t="s">
        <v>423</v>
      </c>
      <c r="C81" s="59"/>
      <c r="D81" s="57" t="s">
        <v>424</v>
      </c>
      <c r="E81" s="58" t="s">
        <v>414</v>
      </c>
      <c r="F81" s="64">
        <v>200</v>
      </c>
      <c r="G81" s="97"/>
      <c r="H81" s="99">
        <f t="shared" si="3"/>
        <v>0</v>
      </c>
      <c r="I81" s="61" t="s">
        <v>300</v>
      </c>
      <c r="J81" s="73" t="s">
        <v>292</v>
      </c>
    </row>
    <row r="82" spans="1:10" x14ac:dyDescent="0.2">
      <c r="A82" s="55" t="str">
        <f ca="1">+IF(NOT(ISBLANK(INDIRECT("e"&amp;ROW()))),MAX(INDIRECT("a$16:A"&amp;ROW()-1))+1,"")</f>
        <v/>
      </c>
      <c r="B82" s="67" t="s">
        <v>425</v>
      </c>
      <c r="C82" s="69" t="s">
        <v>243</v>
      </c>
      <c r="D82" s="57" t="s">
        <v>426</v>
      </c>
      <c r="E82" s="58"/>
      <c r="F82" s="64"/>
      <c r="G82" s="97"/>
      <c r="H82" s="99" t="str">
        <f t="shared" si="3"/>
        <v/>
      </c>
      <c r="I82" s="61" t="str">
        <f>IF(E82&lt;&gt;"","M","")</f>
        <v/>
      </c>
      <c r="J82" s="73"/>
    </row>
    <row r="83" spans="1:10" x14ac:dyDescent="0.2">
      <c r="A83" s="55">
        <v>37</v>
      </c>
      <c r="B83" s="67" t="s">
        <v>427</v>
      </c>
      <c r="C83" s="59"/>
      <c r="D83" s="57" t="s">
        <v>428</v>
      </c>
      <c r="E83" s="58" t="s">
        <v>429</v>
      </c>
      <c r="F83" s="64">
        <v>1</v>
      </c>
      <c r="G83" s="97"/>
      <c r="H83" s="99">
        <f t="shared" si="3"/>
        <v>0</v>
      </c>
      <c r="I83" s="61" t="s">
        <v>300</v>
      </c>
      <c r="J83" s="73" t="s">
        <v>292</v>
      </c>
    </row>
    <row r="84" spans="1:10" x14ac:dyDescent="0.2">
      <c r="A84" s="55" t="str">
        <f ca="1">+IF(NOT(ISBLANK(INDIRECT("e"&amp;ROW()))),MAX(INDIRECT("a$16:A"&amp;ROW()-1))+1,"")</f>
        <v/>
      </c>
      <c r="B84" s="67" t="s">
        <v>430</v>
      </c>
      <c r="C84" s="69" t="s">
        <v>243</v>
      </c>
      <c r="D84" s="57" t="s">
        <v>431</v>
      </c>
      <c r="E84" s="58"/>
      <c r="F84" s="64"/>
      <c r="G84" s="97"/>
      <c r="H84" s="99" t="str">
        <f t="shared" si="3"/>
        <v/>
      </c>
      <c r="I84" s="61" t="str">
        <f>IF(E84&lt;&gt;"","M","")</f>
        <v/>
      </c>
      <c r="J84" s="73"/>
    </row>
    <row r="85" spans="1:10" ht="24" x14ac:dyDescent="0.2">
      <c r="A85" s="55">
        <v>38</v>
      </c>
      <c r="B85" s="67" t="s">
        <v>432</v>
      </c>
      <c r="C85" s="59"/>
      <c r="D85" s="57" t="s">
        <v>433</v>
      </c>
      <c r="E85" s="58" t="s">
        <v>429</v>
      </c>
      <c r="F85" s="64">
        <v>1</v>
      </c>
      <c r="G85" s="97"/>
      <c r="H85" s="99">
        <f t="shared" si="3"/>
        <v>0</v>
      </c>
      <c r="I85" s="61" t="s">
        <v>300</v>
      </c>
      <c r="J85" s="73" t="s">
        <v>292</v>
      </c>
    </row>
    <row r="86" spans="1:10" x14ac:dyDescent="0.2">
      <c r="A86" s="55" t="str">
        <f ca="1">+IF(NOT(ISBLANK(INDIRECT("e"&amp;ROW()))),MAX(INDIRECT("a$16:A"&amp;ROW()-1))+1,"")</f>
        <v/>
      </c>
      <c r="B86" s="67" t="s">
        <v>434</v>
      </c>
      <c r="C86" s="69" t="s">
        <v>243</v>
      </c>
      <c r="D86" s="57" t="s">
        <v>435</v>
      </c>
      <c r="E86" s="58"/>
      <c r="F86" s="64"/>
      <c r="G86" s="97"/>
      <c r="H86" s="99" t="str">
        <f t="shared" si="3"/>
        <v/>
      </c>
      <c r="I86" s="61" t="str">
        <f>IF(E86&lt;&gt;"","M","")</f>
        <v/>
      </c>
      <c r="J86" s="73"/>
    </row>
    <row r="87" spans="1:10" ht="24" x14ac:dyDescent="0.2">
      <c r="A87" s="55">
        <v>39</v>
      </c>
      <c r="B87" s="67" t="s">
        <v>436</v>
      </c>
      <c r="C87" s="69" t="s">
        <v>243</v>
      </c>
      <c r="D87" s="57" t="s">
        <v>437</v>
      </c>
      <c r="E87" s="58" t="s">
        <v>429</v>
      </c>
      <c r="F87" s="64">
        <v>420</v>
      </c>
      <c r="G87" s="97"/>
      <c r="H87" s="99">
        <f t="shared" si="3"/>
        <v>0</v>
      </c>
      <c r="I87" s="61" t="s">
        <v>300</v>
      </c>
      <c r="J87" s="73" t="s">
        <v>292</v>
      </c>
    </row>
    <row r="88" spans="1:10" x14ac:dyDescent="0.2">
      <c r="A88" s="55">
        <v>40</v>
      </c>
      <c r="B88" s="67" t="s">
        <v>438</v>
      </c>
      <c r="C88" s="69" t="s">
        <v>243</v>
      </c>
      <c r="D88" s="57" t="s">
        <v>439</v>
      </c>
      <c r="E88" s="58" t="s">
        <v>404</v>
      </c>
      <c r="F88" s="64">
        <v>766</v>
      </c>
      <c r="G88" s="97"/>
      <c r="H88" s="99">
        <f t="shared" si="3"/>
        <v>0</v>
      </c>
      <c r="I88" s="61" t="s">
        <v>300</v>
      </c>
      <c r="J88" s="73" t="s">
        <v>292</v>
      </c>
    </row>
    <row r="89" spans="1:10" x14ac:dyDescent="0.2">
      <c r="A89" s="55">
        <v>41</v>
      </c>
      <c r="B89" s="67" t="s">
        <v>440</v>
      </c>
      <c r="C89" s="69" t="s">
        <v>243</v>
      </c>
      <c r="D89" s="57" t="s">
        <v>441</v>
      </c>
      <c r="E89" s="58" t="s">
        <v>429</v>
      </c>
      <c r="F89" s="64">
        <v>139</v>
      </c>
      <c r="G89" s="97"/>
      <c r="H89" s="99">
        <f t="shared" si="3"/>
        <v>0</v>
      </c>
      <c r="I89" s="61" t="s">
        <v>300</v>
      </c>
      <c r="J89" s="73" t="s">
        <v>292</v>
      </c>
    </row>
    <row r="90" spans="1:10" x14ac:dyDescent="0.2">
      <c r="A90" s="55">
        <v>42</v>
      </c>
      <c r="B90" s="67" t="s">
        <v>442</v>
      </c>
      <c r="C90" s="69" t="s">
        <v>243</v>
      </c>
      <c r="D90" s="57" t="s">
        <v>443</v>
      </c>
      <c r="E90" s="58" t="s">
        <v>404</v>
      </c>
      <c r="F90" s="64">
        <v>10</v>
      </c>
      <c r="G90" s="97"/>
      <c r="H90" s="99">
        <f t="shared" si="3"/>
        <v>0</v>
      </c>
      <c r="I90" s="61" t="s">
        <v>300</v>
      </c>
      <c r="J90" s="73" t="s">
        <v>292</v>
      </c>
    </row>
    <row r="91" spans="1:10" x14ac:dyDescent="0.2">
      <c r="A91" s="55" t="str">
        <f ca="1">+IF(NOT(ISBLANK(INDIRECT("e"&amp;ROW()))),MAX(INDIRECT("a$16:A"&amp;ROW()-1))+1,"")</f>
        <v/>
      </c>
      <c r="B91" s="67" t="s">
        <v>444</v>
      </c>
      <c r="C91" s="59"/>
      <c r="D91" s="57" t="s">
        <v>445</v>
      </c>
      <c r="E91" s="68"/>
      <c r="F91" s="51"/>
      <c r="G91" s="96"/>
      <c r="H91" s="99" t="str">
        <f t="shared" si="3"/>
        <v/>
      </c>
      <c r="I91" s="61" t="str">
        <f>IF(E91&lt;&gt;"","M","")</f>
        <v/>
      </c>
      <c r="J91" s="73"/>
    </row>
    <row r="92" spans="1:10" x14ac:dyDescent="0.2">
      <c r="A92" s="55" t="str">
        <f ca="1">+IF(NOT(ISBLANK(INDIRECT("e"&amp;ROW()))),MAX(INDIRECT("a$16:A"&amp;ROW()-1))+1,"")</f>
        <v/>
      </c>
      <c r="B92" s="67" t="s">
        <v>446</v>
      </c>
      <c r="C92" s="59"/>
      <c r="D92" s="57" t="s">
        <v>447</v>
      </c>
      <c r="E92" s="58"/>
      <c r="F92" s="64"/>
      <c r="G92" s="97"/>
      <c r="H92" s="99" t="str">
        <f t="shared" si="3"/>
        <v/>
      </c>
      <c r="I92" s="61" t="str">
        <f>IF(E92&lt;&gt;"","M","")</f>
        <v/>
      </c>
      <c r="J92" s="73"/>
    </row>
    <row r="93" spans="1:10" x14ac:dyDescent="0.2">
      <c r="A93" s="55">
        <v>43</v>
      </c>
      <c r="B93" s="67" t="s">
        <v>448</v>
      </c>
      <c r="C93" s="59"/>
      <c r="D93" s="57" t="s">
        <v>449</v>
      </c>
      <c r="E93" s="58" t="s">
        <v>361</v>
      </c>
      <c r="F93" s="64">
        <v>423</v>
      </c>
      <c r="G93" s="97"/>
      <c r="H93" s="99">
        <f t="shared" si="3"/>
        <v>0</v>
      </c>
      <c r="I93" s="61" t="s">
        <v>300</v>
      </c>
      <c r="J93" s="73" t="s">
        <v>292</v>
      </c>
    </row>
    <row r="94" spans="1:10" x14ac:dyDescent="0.2">
      <c r="A94" s="55" t="str">
        <f ca="1">+IF(NOT(ISBLANK(INDIRECT("e"&amp;ROW()))),MAX(INDIRECT("a$16:A"&amp;ROW()-1))+1,"")</f>
        <v/>
      </c>
      <c r="B94" s="67" t="s">
        <v>450</v>
      </c>
      <c r="C94" s="59"/>
      <c r="D94" s="57" t="s">
        <v>451</v>
      </c>
      <c r="E94" s="58"/>
      <c r="F94" s="64"/>
      <c r="G94" s="97"/>
      <c r="H94" s="99" t="str">
        <f t="shared" si="3"/>
        <v/>
      </c>
      <c r="I94" s="61" t="str">
        <f>IF(E94&lt;&gt;"","M","")</f>
        <v/>
      </c>
      <c r="J94" s="73"/>
    </row>
    <row r="95" spans="1:10" x14ac:dyDescent="0.2">
      <c r="A95" s="55">
        <v>44</v>
      </c>
      <c r="B95" s="67" t="s">
        <v>452</v>
      </c>
      <c r="C95" s="59"/>
      <c r="D95" s="57" t="s">
        <v>453</v>
      </c>
      <c r="E95" s="58" t="s">
        <v>361</v>
      </c>
      <c r="F95" s="64">
        <v>26</v>
      </c>
      <c r="G95" s="97"/>
      <c r="H95" s="99">
        <f t="shared" si="3"/>
        <v>0</v>
      </c>
      <c r="I95" s="61" t="s">
        <v>300</v>
      </c>
      <c r="J95" s="73" t="s">
        <v>292</v>
      </c>
    </row>
    <row r="96" spans="1:10" x14ac:dyDescent="0.2">
      <c r="A96" s="55">
        <v>45</v>
      </c>
      <c r="B96" s="67" t="s">
        <v>454</v>
      </c>
      <c r="C96" s="59"/>
      <c r="D96" s="57" t="s">
        <v>455</v>
      </c>
      <c r="E96" s="58" t="s">
        <v>361</v>
      </c>
      <c r="F96" s="64">
        <v>145</v>
      </c>
      <c r="G96" s="97"/>
      <c r="H96" s="99">
        <f t="shared" si="3"/>
        <v>0</v>
      </c>
      <c r="I96" s="61" t="s">
        <v>300</v>
      </c>
      <c r="J96" s="73" t="s">
        <v>292</v>
      </c>
    </row>
    <row r="97" spans="1:10" x14ac:dyDescent="0.2">
      <c r="A97" s="55">
        <v>46</v>
      </c>
      <c r="B97" s="67" t="s">
        <v>456</v>
      </c>
      <c r="C97" s="59"/>
      <c r="D97" s="57" t="s">
        <v>457</v>
      </c>
      <c r="E97" s="58" t="s">
        <v>361</v>
      </c>
      <c r="F97" s="64">
        <v>46</v>
      </c>
      <c r="G97" s="97"/>
      <c r="H97" s="99">
        <f t="shared" si="3"/>
        <v>0</v>
      </c>
      <c r="I97" s="61" t="s">
        <v>300</v>
      </c>
      <c r="J97" s="73" t="s">
        <v>292</v>
      </c>
    </row>
    <row r="98" spans="1:10" x14ac:dyDescent="0.2">
      <c r="A98" s="55" t="str">
        <f ca="1">+IF(NOT(ISBLANK(INDIRECT("e"&amp;ROW()))),MAX(INDIRECT("a$16:A"&amp;ROW()-1))+1,"")</f>
        <v/>
      </c>
      <c r="B98" s="67" t="s">
        <v>458</v>
      </c>
      <c r="C98" s="59"/>
      <c r="D98" s="57" t="s">
        <v>459</v>
      </c>
      <c r="E98" s="68"/>
      <c r="F98" s="51"/>
      <c r="G98" s="96"/>
      <c r="H98" s="99" t="str">
        <f t="shared" si="3"/>
        <v/>
      </c>
      <c r="I98" s="61" t="str">
        <f>IF(E98&lt;&gt;"","M","")</f>
        <v/>
      </c>
      <c r="J98" s="73"/>
    </row>
    <row r="99" spans="1:10" x14ac:dyDescent="0.2">
      <c r="A99" s="55" t="str">
        <f ca="1">+IF(NOT(ISBLANK(INDIRECT("e"&amp;ROW()))),MAX(INDIRECT("a$16:A"&amp;ROW()-1))+1,"")</f>
        <v/>
      </c>
      <c r="B99" s="67" t="s">
        <v>460</v>
      </c>
      <c r="C99" s="59"/>
      <c r="D99" s="57" t="s">
        <v>461</v>
      </c>
      <c r="E99" s="68"/>
      <c r="F99" s="51"/>
      <c r="G99" s="96"/>
      <c r="H99" s="99" t="str">
        <f t="shared" si="3"/>
        <v/>
      </c>
      <c r="I99" s="61" t="str">
        <f>IF(E99&lt;&gt;"","M","")</f>
        <v/>
      </c>
      <c r="J99" s="73"/>
    </row>
    <row r="100" spans="1:10" x14ac:dyDescent="0.2">
      <c r="A100" s="55">
        <v>47</v>
      </c>
      <c r="B100" s="67" t="s">
        <v>462</v>
      </c>
      <c r="C100" s="69" t="s">
        <v>243</v>
      </c>
      <c r="D100" s="57" t="s">
        <v>463</v>
      </c>
      <c r="E100" s="58" t="s">
        <v>429</v>
      </c>
      <c r="F100" s="64">
        <v>1872</v>
      </c>
      <c r="G100" s="97"/>
      <c r="H100" s="99">
        <f t="shared" si="3"/>
        <v>0</v>
      </c>
      <c r="I100" s="61" t="s">
        <v>300</v>
      </c>
      <c r="J100" s="73" t="s">
        <v>292</v>
      </c>
    </row>
    <row r="101" spans="1:10" x14ac:dyDescent="0.2">
      <c r="A101" s="55" t="str">
        <f ca="1">+IF(NOT(ISBLANK(INDIRECT("e"&amp;ROW()))),MAX(INDIRECT("a$16:A"&amp;ROW()-1))+1,"")</f>
        <v/>
      </c>
      <c r="B101" s="67" t="s">
        <v>464</v>
      </c>
      <c r="C101" s="59"/>
      <c r="D101" s="57" t="s">
        <v>465</v>
      </c>
      <c r="E101" s="68"/>
      <c r="F101" s="51"/>
      <c r="G101" s="96"/>
      <c r="H101" s="99" t="str">
        <f t="shared" si="3"/>
        <v/>
      </c>
      <c r="I101" s="61" t="str">
        <f>IF(E101&lt;&gt;"","M","")</f>
        <v/>
      </c>
      <c r="J101" s="73"/>
    </row>
    <row r="102" spans="1:10" x14ac:dyDescent="0.2">
      <c r="A102" s="55" t="str">
        <f ca="1">+IF(NOT(ISBLANK(INDIRECT("e"&amp;ROW()))),MAX(INDIRECT("a$16:A"&amp;ROW()-1))+1,"")</f>
        <v/>
      </c>
      <c r="B102" s="67" t="s">
        <v>466</v>
      </c>
      <c r="C102" s="69" t="s">
        <v>243</v>
      </c>
      <c r="D102" s="57" t="s">
        <v>467</v>
      </c>
      <c r="E102" s="58"/>
      <c r="F102" s="64"/>
      <c r="G102" s="97"/>
      <c r="H102" s="99" t="str">
        <f t="shared" si="3"/>
        <v/>
      </c>
      <c r="I102" s="61" t="str">
        <f>IF(E102&lt;&gt;"","M","")</f>
        <v/>
      </c>
      <c r="J102" s="73"/>
    </row>
    <row r="103" spans="1:10" x14ac:dyDescent="0.2">
      <c r="A103" s="55">
        <v>48</v>
      </c>
      <c r="B103" s="67" t="s">
        <v>468</v>
      </c>
      <c r="C103" s="69" t="s">
        <v>243</v>
      </c>
      <c r="D103" s="57" t="s">
        <v>469</v>
      </c>
      <c r="E103" s="58" t="s">
        <v>379</v>
      </c>
      <c r="F103" s="64">
        <v>40</v>
      </c>
      <c r="G103" s="97"/>
      <c r="H103" s="99">
        <f t="shared" si="3"/>
        <v>0</v>
      </c>
      <c r="I103" s="61" t="s">
        <v>300</v>
      </c>
      <c r="J103" s="73" t="s">
        <v>292</v>
      </c>
    </row>
    <row r="104" spans="1:10" ht="24" x14ac:dyDescent="0.2">
      <c r="A104" s="55">
        <v>49</v>
      </c>
      <c r="B104" s="67" t="s">
        <v>470</v>
      </c>
      <c r="C104" s="69" t="s">
        <v>243</v>
      </c>
      <c r="D104" s="57" t="s">
        <v>471</v>
      </c>
      <c r="E104" s="58" t="s">
        <v>379</v>
      </c>
      <c r="F104" s="64">
        <v>30</v>
      </c>
      <c r="G104" s="97"/>
      <c r="H104" s="99">
        <f t="shared" si="3"/>
        <v>0</v>
      </c>
      <c r="I104" s="61" t="s">
        <v>300</v>
      </c>
      <c r="J104" s="73" t="s">
        <v>292</v>
      </c>
    </row>
    <row r="105" spans="1:10" x14ac:dyDescent="0.2">
      <c r="A105" s="55" t="str">
        <f ca="1">+IF(NOT(ISBLANK(INDIRECT("e"&amp;ROW()))),MAX(INDIRECT("a$16:A"&amp;ROW()-1))+1,"")</f>
        <v/>
      </c>
      <c r="B105" s="67" t="s">
        <v>472</v>
      </c>
      <c r="C105" s="59"/>
      <c r="D105" s="57" t="s">
        <v>473</v>
      </c>
      <c r="E105" s="68"/>
      <c r="F105" s="51"/>
      <c r="G105" s="96"/>
      <c r="H105" s="99" t="str">
        <f t="shared" si="3"/>
        <v/>
      </c>
      <c r="I105" s="61" t="str">
        <f>IF(E105&lt;&gt;"","M","")</f>
        <v/>
      </c>
      <c r="J105" s="73"/>
    </row>
    <row r="106" spans="1:10" x14ac:dyDescent="0.2">
      <c r="A106" s="55" t="str">
        <f ca="1">+IF(NOT(ISBLANK(INDIRECT("e"&amp;ROW()))),MAX(INDIRECT("a$16:A"&amp;ROW()-1))+1,"")</f>
        <v/>
      </c>
      <c r="B106" s="67" t="s">
        <v>474</v>
      </c>
      <c r="C106" s="69" t="s">
        <v>243</v>
      </c>
      <c r="D106" s="57" t="s">
        <v>475</v>
      </c>
      <c r="E106" s="58"/>
      <c r="F106" s="64"/>
      <c r="G106" s="97"/>
      <c r="H106" s="99" t="str">
        <f t="shared" si="3"/>
        <v/>
      </c>
      <c r="I106" s="61" t="str">
        <f>IF(E106&lt;&gt;"","M","")</f>
        <v/>
      </c>
      <c r="J106" s="73"/>
    </row>
    <row r="107" spans="1:10" ht="24" x14ac:dyDescent="0.2">
      <c r="A107" s="55">
        <v>50</v>
      </c>
      <c r="B107" s="67" t="s">
        <v>476</v>
      </c>
      <c r="C107" s="59"/>
      <c r="D107" s="57" t="s">
        <v>477</v>
      </c>
      <c r="E107" s="58" t="s">
        <v>379</v>
      </c>
      <c r="F107" s="64">
        <v>239</v>
      </c>
      <c r="G107" s="97"/>
      <c r="H107" s="99">
        <f t="shared" si="3"/>
        <v>0</v>
      </c>
      <c r="I107" s="61" t="s">
        <v>300</v>
      </c>
      <c r="J107" s="73" t="s">
        <v>292</v>
      </c>
    </row>
    <row r="108" spans="1:10" ht="36" x14ac:dyDescent="0.2">
      <c r="A108" s="55">
        <v>51</v>
      </c>
      <c r="B108" s="67" t="s">
        <v>478</v>
      </c>
      <c r="C108" s="69" t="s">
        <v>243</v>
      </c>
      <c r="D108" s="57" t="s">
        <v>479</v>
      </c>
      <c r="E108" s="58" t="s">
        <v>379</v>
      </c>
      <c r="F108" s="64">
        <v>494</v>
      </c>
      <c r="G108" s="97"/>
      <c r="H108" s="99">
        <f t="shared" si="3"/>
        <v>0</v>
      </c>
      <c r="I108" s="61" t="s">
        <v>300</v>
      </c>
      <c r="J108" s="73" t="s">
        <v>292</v>
      </c>
    </row>
    <row r="109" spans="1:10" x14ac:dyDescent="0.2">
      <c r="A109" s="55">
        <v>52</v>
      </c>
      <c r="B109" s="67" t="s">
        <v>480</v>
      </c>
      <c r="C109" s="59"/>
      <c r="D109" s="57" t="s">
        <v>481</v>
      </c>
      <c r="E109" s="58" t="s">
        <v>379</v>
      </c>
      <c r="F109" s="64">
        <v>30</v>
      </c>
      <c r="G109" s="97"/>
      <c r="H109" s="99">
        <f t="shared" si="3"/>
        <v>0</v>
      </c>
      <c r="I109" s="61" t="s">
        <v>300</v>
      </c>
      <c r="J109" s="73" t="s">
        <v>292</v>
      </c>
    </row>
    <row r="110" spans="1:10" x14ac:dyDescent="0.2">
      <c r="A110" s="55" t="str">
        <f ca="1">+IF(NOT(ISBLANK(INDIRECT("e"&amp;ROW()))),MAX(INDIRECT("a$16:A"&amp;ROW()-1))+1,"")</f>
        <v/>
      </c>
      <c r="B110" s="67" t="s">
        <v>482</v>
      </c>
      <c r="C110" s="59"/>
      <c r="D110" s="57" t="s">
        <v>483</v>
      </c>
      <c r="E110" s="68"/>
      <c r="F110" s="51"/>
      <c r="G110" s="96"/>
      <c r="H110" s="99" t="str">
        <f t="shared" si="3"/>
        <v/>
      </c>
      <c r="I110" s="61" t="str">
        <f t="shared" ref="I110:I172" si="4">IF(E110&lt;&gt;"","M","")</f>
        <v/>
      </c>
      <c r="J110" s="73"/>
    </row>
    <row r="111" spans="1:10" x14ac:dyDescent="0.2">
      <c r="A111" s="55" t="str">
        <f ca="1">+IF(NOT(ISBLANK(INDIRECT("e"&amp;ROW()))),MAX(INDIRECT("a$16:A"&amp;ROW()-1))+1,"")</f>
        <v/>
      </c>
      <c r="B111" s="67" t="s">
        <v>484</v>
      </c>
      <c r="C111" s="69" t="s">
        <v>243</v>
      </c>
      <c r="D111" s="57" t="s">
        <v>485</v>
      </c>
      <c r="E111" s="58"/>
      <c r="F111" s="64"/>
      <c r="G111" s="97"/>
      <c r="H111" s="99" t="str">
        <f t="shared" si="3"/>
        <v/>
      </c>
      <c r="I111" s="61" t="str">
        <f t="shared" si="4"/>
        <v/>
      </c>
      <c r="J111" s="73"/>
    </row>
    <row r="112" spans="1:10" x14ac:dyDescent="0.2">
      <c r="A112" s="55">
        <v>53</v>
      </c>
      <c r="B112" s="67" t="s">
        <v>486</v>
      </c>
      <c r="C112" s="69" t="s">
        <v>243</v>
      </c>
      <c r="D112" s="57" t="s">
        <v>487</v>
      </c>
      <c r="E112" s="58" t="s">
        <v>379</v>
      </c>
      <c r="F112" s="64">
        <v>603</v>
      </c>
      <c r="G112" s="97"/>
      <c r="H112" s="99">
        <f t="shared" si="3"/>
        <v>0</v>
      </c>
      <c r="I112" s="61" t="s">
        <v>300</v>
      </c>
      <c r="J112" s="73" t="s">
        <v>292</v>
      </c>
    </row>
    <row r="113" spans="1:10" ht="24" x14ac:dyDescent="0.2">
      <c r="A113" s="55">
        <v>54</v>
      </c>
      <c r="B113" s="67" t="s">
        <v>488</v>
      </c>
      <c r="C113" s="69" t="s">
        <v>243</v>
      </c>
      <c r="D113" s="57" t="s">
        <v>489</v>
      </c>
      <c r="E113" s="58" t="s">
        <v>379</v>
      </c>
      <c r="F113" s="64">
        <v>810</v>
      </c>
      <c r="G113" s="97"/>
      <c r="H113" s="99">
        <f t="shared" si="3"/>
        <v>0</v>
      </c>
      <c r="I113" s="61" t="s">
        <v>300</v>
      </c>
      <c r="J113" s="73" t="s">
        <v>292</v>
      </c>
    </row>
    <row r="114" spans="1:10" x14ac:dyDescent="0.2">
      <c r="A114" s="55" t="str">
        <f ca="1">+IF(NOT(ISBLANK(INDIRECT("e"&amp;ROW()))),MAX(INDIRECT("a$16:A"&amp;ROW()-1))+1,"")</f>
        <v/>
      </c>
      <c r="B114" s="67" t="s">
        <v>490</v>
      </c>
      <c r="C114" s="69" t="s">
        <v>243</v>
      </c>
      <c r="D114" s="57" t="s">
        <v>491</v>
      </c>
      <c r="E114" s="58"/>
      <c r="F114" s="64"/>
      <c r="G114" s="97"/>
      <c r="H114" s="99" t="str">
        <f t="shared" si="3"/>
        <v/>
      </c>
      <c r="I114" s="61" t="str">
        <f t="shared" si="4"/>
        <v/>
      </c>
      <c r="J114" s="73"/>
    </row>
    <row r="115" spans="1:10" ht="24" x14ac:dyDescent="0.2">
      <c r="A115" s="55">
        <v>55</v>
      </c>
      <c r="B115" s="67" t="s">
        <v>492</v>
      </c>
      <c r="C115" s="69" t="s">
        <v>243</v>
      </c>
      <c r="D115" s="57" t="s">
        <v>493</v>
      </c>
      <c r="E115" s="58" t="s">
        <v>379</v>
      </c>
      <c r="F115" s="64">
        <v>20</v>
      </c>
      <c r="G115" s="97"/>
      <c r="H115" s="99">
        <f t="shared" si="3"/>
        <v>0</v>
      </c>
      <c r="I115" s="61" t="s">
        <v>300</v>
      </c>
      <c r="J115" s="73" t="s">
        <v>292</v>
      </c>
    </row>
    <row r="116" spans="1:10" ht="36" x14ac:dyDescent="0.2">
      <c r="A116" s="55">
        <v>56</v>
      </c>
      <c r="B116" s="67" t="s">
        <v>494</v>
      </c>
      <c r="C116" s="69" t="s">
        <v>243</v>
      </c>
      <c r="D116" s="57" t="s">
        <v>495</v>
      </c>
      <c r="E116" s="58" t="s">
        <v>379</v>
      </c>
      <c r="F116" s="64">
        <v>672</v>
      </c>
      <c r="G116" s="97"/>
      <c r="H116" s="99">
        <f t="shared" si="3"/>
        <v>0</v>
      </c>
      <c r="I116" s="61" t="s">
        <v>300</v>
      </c>
      <c r="J116" s="73" t="s">
        <v>292</v>
      </c>
    </row>
    <row r="117" spans="1:10" x14ac:dyDescent="0.2">
      <c r="A117" s="55">
        <v>57</v>
      </c>
      <c r="B117" s="67" t="s">
        <v>496</v>
      </c>
      <c r="C117" s="69" t="s">
        <v>243</v>
      </c>
      <c r="D117" s="57" t="s">
        <v>497</v>
      </c>
      <c r="E117" s="58" t="s">
        <v>379</v>
      </c>
      <c r="F117" s="64">
        <v>230</v>
      </c>
      <c r="G117" s="97"/>
      <c r="H117" s="99">
        <f t="shared" si="3"/>
        <v>0</v>
      </c>
      <c r="I117" s="61" t="s">
        <v>300</v>
      </c>
      <c r="J117" s="73" t="s">
        <v>292</v>
      </c>
    </row>
    <row r="118" spans="1:10" x14ac:dyDescent="0.2">
      <c r="A118" s="55">
        <v>58</v>
      </c>
      <c r="B118" s="67" t="s">
        <v>498</v>
      </c>
      <c r="C118" s="69" t="s">
        <v>243</v>
      </c>
      <c r="D118" s="57" t="s">
        <v>499</v>
      </c>
      <c r="E118" s="58" t="s">
        <v>379</v>
      </c>
      <c r="F118" s="64">
        <v>50</v>
      </c>
      <c r="G118" s="97"/>
      <c r="H118" s="99">
        <f t="shared" si="3"/>
        <v>0</v>
      </c>
      <c r="I118" s="61" t="s">
        <v>300</v>
      </c>
      <c r="J118" s="73" t="s">
        <v>292</v>
      </c>
    </row>
    <row r="119" spans="1:10" x14ac:dyDescent="0.2">
      <c r="A119" s="55">
        <v>59</v>
      </c>
      <c r="B119" s="67" t="s">
        <v>500</v>
      </c>
      <c r="C119" s="69" t="s">
        <v>243</v>
      </c>
      <c r="D119" s="57" t="s">
        <v>501</v>
      </c>
      <c r="E119" s="58" t="s">
        <v>379</v>
      </c>
      <c r="F119" s="64">
        <v>239</v>
      </c>
      <c r="G119" s="97"/>
      <c r="H119" s="99">
        <f t="shared" si="3"/>
        <v>0</v>
      </c>
      <c r="I119" s="61" t="s">
        <v>300</v>
      </c>
      <c r="J119" s="73" t="s">
        <v>292</v>
      </c>
    </row>
    <row r="120" spans="1:10" ht="24" x14ac:dyDescent="0.2">
      <c r="A120" s="55" t="str">
        <f ca="1">+IF(NOT(ISBLANK(INDIRECT("e"&amp;ROW()))),MAX(INDIRECT("a$16:A"&amp;ROW()-1))+1,"")</f>
        <v/>
      </c>
      <c r="B120" s="67" t="s">
        <v>502</v>
      </c>
      <c r="C120" s="59"/>
      <c r="D120" s="57" t="s">
        <v>503</v>
      </c>
      <c r="E120" s="68"/>
      <c r="F120" s="51"/>
      <c r="G120" s="96"/>
      <c r="H120" s="99" t="str">
        <f t="shared" si="3"/>
        <v/>
      </c>
      <c r="I120" s="61" t="str">
        <f t="shared" si="4"/>
        <v/>
      </c>
      <c r="J120" s="73"/>
    </row>
    <row r="121" spans="1:10" x14ac:dyDescent="0.2">
      <c r="A121" s="55" t="str">
        <f ca="1">+IF(NOT(ISBLANK(INDIRECT("e"&amp;ROW()))),MAX(INDIRECT("a$16:A"&amp;ROW()-1))+1,"")</f>
        <v/>
      </c>
      <c r="B121" s="67" t="s">
        <v>504</v>
      </c>
      <c r="C121" s="59"/>
      <c r="D121" s="57" t="s">
        <v>505</v>
      </c>
      <c r="E121" s="68"/>
      <c r="F121" s="51"/>
      <c r="G121" s="96"/>
      <c r="H121" s="99" t="str">
        <f t="shared" si="3"/>
        <v/>
      </c>
      <c r="I121" s="61" t="str">
        <f t="shared" si="4"/>
        <v/>
      </c>
      <c r="J121" s="73"/>
    </row>
    <row r="122" spans="1:10" x14ac:dyDescent="0.2">
      <c r="A122" s="55" t="str">
        <f ca="1">+IF(NOT(ISBLANK(INDIRECT("e"&amp;ROW()))),MAX(INDIRECT("a$16:A"&amp;ROW()-1))+1,"")</f>
        <v/>
      </c>
      <c r="B122" s="67" t="s">
        <v>506</v>
      </c>
      <c r="C122" s="59"/>
      <c r="D122" s="57" t="s">
        <v>507</v>
      </c>
      <c r="E122" s="58"/>
      <c r="F122" s="64"/>
      <c r="G122" s="97"/>
      <c r="H122" s="99" t="str">
        <f t="shared" si="3"/>
        <v/>
      </c>
      <c r="I122" s="61" t="str">
        <f t="shared" si="4"/>
        <v/>
      </c>
      <c r="J122" s="73"/>
    </row>
    <row r="123" spans="1:10" x14ac:dyDescent="0.2">
      <c r="A123" s="55">
        <v>60</v>
      </c>
      <c r="B123" s="67" t="s">
        <v>508</v>
      </c>
      <c r="C123" s="59"/>
      <c r="D123" s="57" t="s">
        <v>509</v>
      </c>
      <c r="E123" s="58" t="s">
        <v>429</v>
      </c>
      <c r="F123" s="64">
        <v>78</v>
      </c>
      <c r="G123" s="97"/>
      <c r="H123" s="99">
        <f t="shared" si="3"/>
        <v>0</v>
      </c>
      <c r="I123" s="61" t="s">
        <v>300</v>
      </c>
      <c r="J123" s="73" t="s">
        <v>292</v>
      </c>
    </row>
    <row r="124" spans="1:10" x14ac:dyDescent="0.2">
      <c r="A124" s="55" t="str">
        <f ca="1">+IF(NOT(ISBLANK(INDIRECT("e"&amp;ROW()))),MAX(INDIRECT("a$16:A"&amp;ROW()-1))+1,"")</f>
        <v/>
      </c>
      <c r="B124" s="67" t="s">
        <v>510</v>
      </c>
      <c r="C124" s="59"/>
      <c r="D124" s="57" t="s">
        <v>511</v>
      </c>
      <c r="E124" s="58"/>
      <c r="F124" s="64"/>
      <c r="G124" s="97"/>
      <c r="H124" s="99" t="str">
        <f t="shared" si="3"/>
        <v/>
      </c>
      <c r="I124" s="61" t="str">
        <f t="shared" si="4"/>
        <v/>
      </c>
      <c r="J124" s="73"/>
    </row>
    <row r="125" spans="1:10" x14ac:dyDescent="0.2">
      <c r="A125" s="55">
        <v>61</v>
      </c>
      <c r="B125" s="67" t="s">
        <v>512</v>
      </c>
      <c r="C125" s="59"/>
      <c r="D125" s="57" t="s">
        <v>509</v>
      </c>
      <c r="E125" s="58" t="s">
        <v>429</v>
      </c>
      <c r="F125" s="64">
        <v>207</v>
      </c>
      <c r="G125" s="97"/>
      <c r="H125" s="99">
        <f t="shared" si="3"/>
        <v>0</v>
      </c>
      <c r="I125" s="61" t="s">
        <v>300</v>
      </c>
      <c r="J125" s="73" t="s">
        <v>292</v>
      </c>
    </row>
    <row r="126" spans="1:10" x14ac:dyDescent="0.2">
      <c r="A126" s="55" t="str">
        <f ca="1">+IF(NOT(ISBLANK(INDIRECT("e"&amp;ROW()))),MAX(INDIRECT("a$16:A"&amp;ROW()-1))+1,"")</f>
        <v/>
      </c>
      <c r="B126" s="67" t="s">
        <v>513</v>
      </c>
      <c r="C126" s="59"/>
      <c r="D126" s="57" t="s">
        <v>514</v>
      </c>
      <c r="E126" s="58"/>
      <c r="F126" s="64"/>
      <c r="G126" s="97"/>
      <c r="H126" s="99" t="str">
        <f t="shared" si="3"/>
        <v/>
      </c>
      <c r="I126" s="61" t="str">
        <f t="shared" si="4"/>
        <v/>
      </c>
      <c r="J126" s="73"/>
    </row>
    <row r="127" spans="1:10" x14ac:dyDescent="0.2">
      <c r="A127" s="55">
        <v>62</v>
      </c>
      <c r="B127" s="67" t="s">
        <v>515</v>
      </c>
      <c r="C127" s="59"/>
      <c r="D127" s="57" t="s">
        <v>516</v>
      </c>
      <c r="E127" s="58" t="s">
        <v>429</v>
      </c>
      <c r="F127" s="64">
        <v>7</v>
      </c>
      <c r="G127" s="97"/>
      <c r="H127" s="99">
        <f t="shared" si="3"/>
        <v>0</v>
      </c>
      <c r="I127" s="61" t="s">
        <v>300</v>
      </c>
      <c r="J127" s="73" t="s">
        <v>292</v>
      </c>
    </row>
    <row r="128" spans="1:10" x14ac:dyDescent="0.2">
      <c r="A128" s="55" t="str">
        <f ca="1">+IF(NOT(ISBLANK(INDIRECT("e"&amp;ROW()))),MAX(INDIRECT("a$16:A"&amp;ROW()-1))+1,"")</f>
        <v/>
      </c>
      <c r="B128" s="67" t="s">
        <v>517</v>
      </c>
      <c r="C128" s="59"/>
      <c r="D128" s="57" t="s">
        <v>518</v>
      </c>
      <c r="E128" s="68"/>
      <c r="F128" s="51"/>
      <c r="G128" s="96"/>
      <c r="H128" s="99" t="str">
        <f t="shared" si="3"/>
        <v/>
      </c>
      <c r="I128" s="61" t="str">
        <f t="shared" si="4"/>
        <v/>
      </c>
      <c r="J128" s="73"/>
    </row>
    <row r="129" spans="1:10" x14ac:dyDescent="0.2">
      <c r="A129" s="55" t="str">
        <f ca="1">+IF(NOT(ISBLANK(INDIRECT("e"&amp;ROW()))),MAX(INDIRECT("a$16:A"&amp;ROW()-1))+1,"")</f>
        <v/>
      </c>
      <c r="B129" s="67" t="s">
        <v>519</v>
      </c>
      <c r="C129" s="59"/>
      <c r="D129" s="57" t="s">
        <v>520</v>
      </c>
      <c r="E129" s="58"/>
      <c r="F129" s="64"/>
      <c r="G129" s="97"/>
      <c r="H129" s="99" t="str">
        <f t="shared" si="3"/>
        <v/>
      </c>
      <c r="I129" s="61" t="str">
        <f t="shared" si="4"/>
        <v/>
      </c>
      <c r="J129" s="73"/>
    </row>
    <row r="130" spans="1:10" x14ac:dyDescent="0.2">
      <c r="A130" s="55">
        <v>63</v>
      </c>
      <c r="B130" s="67" t="s">
        <v>521</v>
      </c>
      <c r="C130" s="59"/>
      <c r="D130" s="57" t="s">
        <v>522</v>
      </c>
      <c r="E130" s="58" t="s">
        <v>429</v>
      </c>
      <c r="F130" s="64">
        <v>190</v>
      </c>
      <c r="G130" s="97"/>
      <c r="H130" s="99">
        <f t="shared" si="3"/>
        <v>0</v>
      </c>
      <c r="I130" s="61" t="s">
        <v>300</v>
      </c>
      <c r="J130" s="73" t="s">
        <v>292</v>
      </c>
    </row>
    <row r="131" spans="1:10" x14ac:dyDescent="0.2">
      <c r="A131" s="55" t="str">
        <f ca="1">+IF(NOT(ISBLANK(INDIRECT("e"&amp;ROW()))),MAX(INDIRECT("a$16:A"&amp;ROW()-1))+1,"")</f>
        <v/>
      </c>
      <c r="B131" s="67" t="s">
        <v>523</v>
      </c>
      <c r="C131" s="59"/>
      <c r="D131" s="57" t="s">
        <v>524</v>
      </c>
      <c r="E131" s="58"/>
      <c r="F131" s="64"/>
      <c r="G131" s="97"/>
      <c r="H131" s="99" t="str">
        <f t="shared" si="3"/>
        <v/>
      </c>
      <c r="I131" s="61" t="str">
        <f t="shared" si="4"/>
        <v/>
      </c>
      <c r="J131" s="73"/>
    </row>
    <row r="132" spans="1:10" x14ac:dyDescent="0.2">
      <c r="A132" s="55">
        <v>64</v>
      </c>
      <c r="B132" s="67" t="s">
        <v>525</v>
      </c>
      <c r="C132" s="59"/>
      <c r="D132" s="57" t="s">
        <v>522</v>
      </c>
      <c r="E132" s="58" t="s">
        <v>429</v>
      </c>
      <c r="F132" s="64">
        <v>6080</v>
      </c>
      <c r="G132" s="97"/>
      <c r="H132" s="99">
        <f t="shared" si="3"/>
        <v>0</v>
      </c>
      <c r="I132" s="61" t="s">
        <v>300</v>
      </c>
      <c r="J132" s="73" t="s">
        <v>292</v>
      </c>
    </row>
    <row r="133" spans="1:10" x14ac:dyDescent="0.2">
      <c r="A133" s="55" t="str">
        <f ca="1">+IF(NOT(ISBLANK(INDIRECT("e"&amp;ROW()))),MAX(INDIRECT("a$16:A"&amp;ROW()-1))+1,"")</f>
        <v/>
      </c>
      <c r="B133" s="67" t="s">
        <v>526</v>
      </c>
      <c r="C133" s="59"/>
      <c r="D133" s="57" t="s">
        <v>527</v>
      </c>
      <c r="E133" s="58"/>
      <c r="F133" s="64"/>
      <c r="G133" s="97"/>
      <c r="H133" s="99" t="str">
        <f t="shared" si="3"/>
        <v/>
      </c>
      <c r="I133" s="61" t="str">
        <f t="shared" si="4"/>
        <v/>
      </c>
      <c r="J133" s="73"/>
    </row>
    <row r="134" spans="1:10" x14ac:dyDescent="0.2">
      <c r="A134" s="55">
        <v>65</v>
      </c>
      <c r="B134" s="67" t="s">
        <v>528</v>
      </c>
      <c r="C134" s="59"/>
      <c r="D134" s="57" t="s">
        <v>529</v>
      </c>
      <c r="E134" s="58" t="s">
        <v>429</v>
      </c>
      <c r="F134" s="64">
        <v>70</v>
      </c>
      <c r="G134" s="97"/>
      <c r="H134" s="99">
        <f t="shared" si="3"/>
        <v>0</v>
      </c>
      <c r="I134" s="61" t="s">
        <v>300</v>
      </c>
      <c r="J134" s="73" t="s">
        <v>292</v>
      </c>
    </row>
    <row r="135" spans="1:10" x14ac:dyDescent="0.2">
      <c r="A135" s="55" t="str">
        <f ca="1">+IF(NOT(ISBLANK(INDIRECT("e"&amp;ROW()))),MAX(INDIRECT("a$16:A"&amp;ROW()-1))+1,"")</f>
        <v/>
      </c>
      <c r="B135" s="67" t="s">
        <v>530</v>
      </c>
      <c r="C135" s="59"/>
      <c r="D135" s="57" t="s">
        <v>531</v>
      </c>
      <c r="E135" s="68"/>
      <c r="F135" s="51"/>
      <c r="G135" s="96"/>
      <c r="H135" s="99" t="str">
        <f t="shared" si="3"/>
        <v/>
      </c>
      <c r="I135" s="61" t="str">
        <f t="shared" si="4"/>
        <v/>
      </c>
      <c r="J135" s="73"/>
    </row>
    <row r="136" spans="1:10" x14ac:dyDescent="0.2">
      <c r="A136" s="55" t="str">
        <f ca="1">+IF(NOT(ISBLANK(INDIRECT("e"&amp;ROW()))),MAX(INDIRECT("a$16:A"&amp;ROW()-1))+1,"")</f>
        <v/>
      </c>
      <c r="B136" s="67" t="s">
        <v>532</v>
      </c>
      <c r="C136" s="59"/>
      <c r="D136" s="57" t="s">
        <v>533</v>
      </c>
      <c r="E136" s="58"/>
      <c r="F136" s="64"/>
      <c r="G136" s="97"/>
      <c r="H136" s="99" t="str">
        <f t="shared" si="3"/>
        <v/>
      </c>
      <c r="I136" s="61" t="str">
        <f t="shared" si="4"/>
        <v/>
      </c>
      <c r="J136" s="73"/>
    </row>
    <row r="137" spans="1:10" x14ac:dyDescent="0.2">
      <c r="A137" s="55">
        <v>66</v>
      </c>
      <c r="B137" s="67" t="s">
        <v>534</v>
      </c>
      <c r="C137" s="59"/>
      <c r="D137" s="57" t="s">
        <v>522</v>
      </c>
      <c r="E137" s="58" t="s">
        <v>429</v>
      </c>
      <c r="F137" s="64">
        <v>4091.5</v>
      </c>
      <c r="G137" s="97"/>
      <c r="H137" s="99">
        <f t="shared" si="3"/>
        <v>0</v>
      </c>
      <c r="I137" s="61" t="s">
        <v>300</v>
      </c>
      <c r="J137" s="73" t="s">
        <v>292</v>
      </c>
    </row>
    <row r="138" spans="1:10" x14ac:dyDescent="0.2">
      <c r="A138" s="55" t="str">
        <f ca="1">+IF(NOT(ISBLANK(INDIRECT("e"&amp;ROW()))),MAX(INDIRECT("a$16:A"&amp;ROW()-1))+1,"")</f>
        <v/>
      </c>
      <c r="B138" s="67" t="s">
        <v>535</v>
      </c>
      <c r="C138" s="59"/>
      <c r="D138" s="57" t="s">
        <v>536</v>
      </c>
      <c r="E138" s="58"/>
      <c r="F138" s="64"/>
      <c r="G138" s="97"/>
      <c r="H138" s="99" t="str">
        <f t="shared" si="3"/>
        <v/>
      </c>
      <c r="I138" s="61" t="str">
        <f t="shared" si="4"/>
        <v/>
      </c>
      <c r="J138" s="73"/>
    </row>
    <row r="139" spans="1:10" x14ac:dyDescent="0.2">
      <c r="A139" s="55">
        <v>67</v>
      </c>
      <c r="B139" s="67" t="s">
        <v>537</v>
      </c>
      <c r="C139" s="59"/>
      <c r="D139" s="57" t="s">
        <v>522</v>
      </c>
      <c r="E139" s="58" t="s">
        <v>404</v>
      </c>
      <c r="F139" s="64">
        <v>38.840000000000003</v>
      </c>
      <c r="G139" s="97"/>
      <c r="H139" s="99">
        <f t="shared" ref="H139:H193" si="5">+IF(AND(F139="",G139=""),"",ROUND(F139*G139,2))</f>
        <v>0</v>
      </c>
      <c r="I139" s="61" t="s">
        <v>300</v>
      </c>
      <c r="J139" s="73" t="s">
        <v>292</v>
      </c>
    </row>
    <row r="140" spans="1:10" x14ac:dyDescent="0.2">
      <c r="A140" s="55" t="str">
        <f ca="1">+IF(NOT(ISBLANK(INDIRECT("e"&amp;ROW()))),MAX(INDIRECT("a$16:A"&amp;ROW()-1))+1,"")</f>
        <v/>
      </c>
      <c r="B140" s="67" t="s">
        <v>538</v>
      </c>
      <c r="C140" s="59"/>
      <c r="D140" s="57" t="s">
        <v>514</v>
      </c>
      <c r="E140" s="58"/>
      <c r="F140" s="64"/>
      <c r="G140" s="97"/>
      <c r="H140" s="99" t="str">
        <f t="shared" si="5"/>
        <v/>
      </c>
      <c r="I140" s="61" t="str">
        <f t="shared" si="4"/>
        <v/>
      </c>
      <c r="J140" s="73"/>
    </row>
    <row r="141" spans="1:10" x14ac:dyDescent="0.2">
      <c r="A141" s="55">
        <v>68</v>
      </c>
      <c r="B141" s="67" t="s">
        <v>539</v>
      </c>
      <c r="C141" s="59"/>
      <c r="D141" s="57" t="s">
        <v>529</v>
      </c>
      <c r="E141" s="58" t="s">
        <v>429</v>
      </c>
      <c r="F141" s="64">
        <v>2.5</v>
      </c>
      <c r="G141" s="97"/>
      <c r="H141" s="99">
        <f t="shared" si="5"/>
        <v>0</v>
      </c>
      <c r="I141" s="61" t="s">
        <v>300</v>
      </c>
      <c r="J141" s="73" t="s">
        <v>292</v>
      </c>
    </row>
    <row r="142" spans="1:10" ht="24" x14ac:dyDescent="0.2">
      <c r="A142" s="55" t="str">
        <f ca="1">+IF(NOT(ISBLANK(INDIRECT("e"&amp;ROW()))),MAX(INDIRECT("a$16:A"&amp;ROW()-1))+1,"")</f>
        <v/>
      </c>
      <c r="B142" s="67" t="s">
        <v>540</v>
      </c>
      <c r="C142" s="59"/>
      <c r="D142" s="57" t="s">
        <v>541</v>
      </c>
      <c r="E142" s="58"/>
      <c r="F142" s="64"/>
      <c r="G142" s="97"/>
      <c r="H142" s="99" t="str">
        <f t="shared" si="5"/>
        <v/>
      </c>
      <c r="I142" s="61" t="str">
        <f t="shared" si="4"/>
        <v/>
      </c>
      <c r="J142" s="73"/>
    </row>
    <row r="143" spans="1:10" ht="24" x14ac:dyDescent="0.2">
      <c r="A143" s="55">
        <v>69</v>
      </c>
      <c r="B143" s="67" t="s">
        <v>542</v>
      </c>
      <c r="C143" s="59"/>
      <c r="D143" s="57" t="s">
        <v>543</v>
      </c>
      <c r="E143" s="58" t="s">
        <v>429</v>
      </c>
      <c r="F143" s="64">
        <v>46</v>
      </c>
      <c r="G143" s="97"/>
      <c r="H143" s="99">
        <f t="shared" si="5"/>
        <v>0</v>
      </c>
      <c r="I143" s="61" t="s">
        <v>300</v>
      </c>
      <c r="J143" s="73" t="s">
        <v>292</v>
      </c>
    </row>
    <row r="144" spans="1:10" x14ac:dyDescent="0.2">
      <c r="A144" s="55" t="str">
        <f ca="1">+IF(NOT(ISBLANK(INDIRECT("e"&amp;ROW()))),MAX(INDIRECT("a$16:A"&amp;ROW()-1))+1,"")</f>
        <v/>
      </c>
      <c r="B144" s="67" t="s">
        <v>544</v>
      </c>
      <c r="C144" s="59"/>
      <c r="D144" s="57" t="s">
        <v>545</v>
      </c>
      <c r="E144" s="68"/>
      <c r="F144" s="51"/>
      <c r="G144" s="96"/>
      <c r="H144" s="99" t="str">
        <f t="shared" si="5"/>
        <v/>
      </c>
      <c r="I144" s="61" t="str">
        <f t="shared" si="4"/>
        <v/>
      </c>
      <c r="J144" s="73"/>
    </row>
    <row r="145" spans="1:10" x14ac:dyDescent="0.2">
      <c r="A145" s="55" t="str">
        <f ca="1">+IF(NOT(ISBLANK(INDIRECT("e"&amp;ROW()))),MAX(INDIRECT("a$16:A"&amp;ROW()-1))+1,"")</f>
        <v/>
      </c>
      <c r="B145" s="67" t="s">
        <v>546</v>
      </c>
      <c r="C145" s="59"/>
      <c r="D145" s="57" t="s">
        <v>547</v>
      </c>
      <c r="E145" s="58"/>
      <c r="F145" s="64"/>
      <c r="G145" s="97"/>
      <c r="H145" s="99" t="str">
        <f t="shared" si="5"/>
        <v/>
      </c>
      <c r="I145" s="61" t="str">
        <f t="shared" si="4"/>
        <v/>
      </c>
      <c r="J145" s="73"/>
    </row>
    <row r="146" spans="1:10" x14ac:dyDescent="0.2">
      <c r="A146" s="55">
        <v>70</v>
      </c>
      <c r="B146" s="67" t="s">
        <v>548</v>
      </c>
      <c r="C146" s="59"/>
      <c r="D146" s="57" t="s">
        <v>522</v>
      </c>
      <c r="E146" s="58" t="s">
        <v>429</v>
      </c>
      <c r="F146" s="64">
        <v>861</v>
      </c>
      <c r="G146" s="97"/>
      <c r="H146" s="99">
        <f t="shared" si="5"/>
        <v>0</v>
      </c>
      <c r="I146" s="61" t="s">
        <v>300</v>
      </c>
      <c r="J146" s="73" t="s">
        <v>292</v>
      </c>
    </row>
    <row r="147" spans="1:10" x14ac:dyDescent="0.2">
      <c r="A147" s="55" t="str">
        <f ca="1">+IF(NOT(ISBLANK(INDIRECT("e"&amp;ROW()))),MAX(INDIRECT("a$16:A"&amp;ROW()-1))+1,"")</f>
        <v/>
      </c>
      <c r="B147" s="67" t="s">
        <v>549</v>
      </c>
      <c r="C147" s="59"/>
      <c r="D147" s="57" t="s">
        <v>550</v>
      </c>
      <c r="E147" s="68"/>
      <c r="F147" s="51"/>
      <c r="G147" s="96"/>
      <c r="H147" s="99" t="str">
        <f t="shared" si="5"/>
        <v/>
      </c>
      <c r="I147" s="61" t="str">
        <f t="shared" si="4"/>
        <v/>
      </c>
      <c r="J147" s="73"/>
    </row>
    <row r="148" spans="1:10" x14ac:dyDescent="0.2">
      <c r="A148" s="55" t="str">
        <f ca="1">+IF(NOT(ISBLANK(INDIRECT("e"&amp;ROW()))),MAX(INDIRECT("a$16:A"&amp;ROW()-1))+1,"")</f>
        <v/>
      </c>
      <c r="B148" s="67" t="s">
        <v>551</v>
      </c>
      <c r="C148" s="59"/>
      <c r="D148" s="57" t="s">
        <v>552</v>
      </c>
      <c r="E148" s="58"/>
      <c r="F148" s="64"/>
      <c r="G148" s="97"/>
      <c r="H148" s="99" t="str">
        <f t="shared" si="5"/>
        <v/>
      </c>
      <c r="I148" s="61" t="str">
        <f t="shared" si="4"/>
        <v/>
      </c>
      <c r="J148" s="73"/>
    </row>
    <row r="149" spans="1:10" x14ac:dyDescent="0.2">
      <c r="A149" s="55">
        <v>71</v>
      </c>
      <c r="B149" s="67" t="s">
        <v>553</v>
      </c>
      <c r="C149" s="59"/>
      <c r="D149" s="57" t="s">
        <v>522</v>
      </c>
      <c r="E149" s="58" t="s">
        <v>429</v>
      </c>
      <c r="F149" s="64">
        <v>518</v>
      </c>
      <c r="G149" s="97"/>
      <c r="H149" s="99">
        <f t="shared" si="5"/>
        <v>0</v>
      </c>
      <c r="I149" s="61" t="s">
        <v>300</v>
      </c>
      <c r="J149" s="73" t="s">
        <v>292</v>
      </c>
    </row>
    <row r="150" spans="1:10" x14ac:dyDescent="0.2">
      <c r="A150" s="55" t="str">
        <f ca="1">+IF(NOT(ISBLANK(INDIRECT("e"&amp;ROW()))),MAX(INDIRECT("a$16:A"&amp;ROW()-1))+1,"")</f>
        <v/>
      </c>
      <c r="B150" s="67" t="s">
        <v>554</v>
      </c>
      <c r="C150" s="59"/>
      <c r="D150" s="57" t="s">
        <v>555</v>
      </c>
      <c r="E150" s="58"/>
      <c r="F150" s="64"/>
      <c r="G150" s="97"/>
      <c r="H150" s="99" t="str">
        <f t="shared" si="5"/>
        <v/>
      </c>
      <c r="I150" s="61" t="str">
        <f t="shared" si="4"/>
        <v/>
      </c>
      <c r="J150" s="73"/>
    </row>
    <row r="151" spans="1:10" x14ac:dyDescent="0.2">
      <c r="A151" s="55">
        <v>72</v>
      </c>
      <c r="B151" s="67" t="s">
        <v>556</v>
      </c>
      <c r="C151" s="59"/>
      <c r="D151" s="57" t="s">
        <v>522</v>
      </c>
      <c r="E151" s="58" t="s">
        <v>429</v>
      </c>
      <c r="F151" s="64">
        <v>7.5</v>
      </c>
      <c r="G151" s="97"/>
      <c r="H151" s="99">
        <f t="shared" si="5"/>
        <v>0</v>
      </c>
      <c r="I151" s="61" t="s">
        <v>300</v>
      </c>
      <c r="J151" s="73" t="s">
        <v>292</v>
      </c>
    </row>
    <row r="152" spans="1:10" x14ac:dyDescent="0.2">
      <c r="A152" s="55" t="str">
        <f ca="1">+IF(NOT(ISBLANK(INDIRECT("e"&amp;ROW()))),MAX(INDIRECT("a$16:A"&amp;ROW()-1))+1,"")</f>
        <v/>
      </c>
      <c r="B152" s="67" t="s">
        <v>557</v>
      </c>
      <c r="C152" s="59"/>
      <c r="D152" s="57" t="s">
        <v>558</v>
      </c>
      <c r="E152" s="58"/>
      <c r="F152" s="64"/>
      <c r="G152" s="97"/>
      <c r="H152" s="99" t="str">
        <f t="shared" si="5"/>
        <v/>
      </c>
      <c r="I152" s="61" t="str">
        <f t="shared" si="4"/>
        <v/>
      </c>
      <c r="J152" s="73"/>
    </row>
    <row r="153" spans="1:10" x14ac:dyDescent="0.2">
      <c r="A153" s="55">
        <v>73</v>
      </c>
      <c r="B153" s="67" t="s">
        <v>559</v>
      </c>
      <c r="C153" s="59"/>
      <c r="D153" s="57" t="s">
        <v>560</v>
      </c>
      <c r="E153" s="58" t="s">
        <v>429</v>
      </c>
      <c r="F153" s="64">
        <v>324</v>
      </c>
      <c r="G153" s="97"/>
      <c r="H153" s="99">
        <f t="shared" si="5"/>
        <v>0</v>
      </c>
      <c r="I153" s="61" t="s">
        <v>300</v>
      </c>
      <c r="J153" s="73" t="s">
        <v>292</v>
      </c>
    </row>
    <row r="154" spans="1:10" x14ac:dyDescent="0.2">
      <c r="A154" s="55">
        <v>74</v>
      </c>
      <c r="B154" s="67" t="s">
        <v>561</v>
      </c>
      <c r="C154" s="59"/>
      <c r="D154" s="57" t="s">
        <v>562</v>
      </c>
      <c r="E154" s="58" t="s">
        <v>429</v>
      </c>
      <c r="F154" s="64">
        <v>324</v>
      </c>
      <c r="G154" s="97"/>
      <c r="H154" s="99">
        <f t="shared" si="5"/>
        <v>0</v>
      </c>
      <c r="I154" s="61" t="s">
        <v>300</v>
      </c>
      <c r="J154" s="73" t="s">
        <v>292</v>
      </c>
    </row>
    <row r="155" spans="1:10" x14ac:dyDescent="0.2">
      <c r="A155" s="55" t="str">
        <f ca="1">+IF(NOT(ISBLANK(INDIRECT("e"&amp;ROW()))),MAX(INDIRECT("a$16:A"&amp;ROW()-1))+1,"")</f>
        <v/>
      </c>
      <c r="B155" s="67" t="s">
        <v>563</v>
      </c>
      <c r="C155" s="59"/>
      <c r="D155" s="57" t="s">
        <v>564</v>
      </c>
      <c r="E155" s="68"/>
      <c r="F155" s="51"/>
      <c r="G155" s="96"/>
      <c r="H155" s="99" t="str">
        <f t="shared" si="5"/>
        <v/>
      </c>
      <c r="I155" s="61" t="str">
        <f t="shared" si="4"/>
        <v/>
      </c>
      <c r="J155" s="73"/>
    </row>
    <row r="156" spans="1:10" x14ac:dyDescent="0.2">
      <c r="A156" s="55" t="str">
        <f ca="1">+IF(NOT(ISBLANK(INDIRECT("e"&amp;ROW()))),MAX(INDIRECT("a$16:A"&amp;ROW()-1))+1,"")</f>
        <v/>
      </c>
      <c r="B156" s="67" t="s">
        <v>565</v>
      </c>
      <c r="C156" s="59"/>
      <c r="D156" s="57" t="s">
        <v>566</v>
      </c>
      <c r="E156" s="58"/>
      <c r="F156" s="64"/>
      <c r="G156" s="97"/>
      <c r="H156" s="99" t="str">
        <f t="shared" si="5"/>
        <v/>
      </c>
      <c r="I156" s="61" t="str">
        <f t="shared" si="4"/>
        <v/>
      </c>
      <c r="J156" s="73"/>
    </row>
    <row r="157" spans="1:10" x14ac:dyDescent="0.2">
      <c r="A157" s="55">
        <v>75</v>
      </c>
      <c r="B157" s="67" t="s">
        <v>567</v>
      </c>
      <c r="C157" s="59"/>
      <c r="D157" s="57" t="s">
        <v>522</v>
      </c>
      <c r="E157" s="58" t="s">
        <v>429</v>
      </c>
      <c r="F157" s="64">
        <v>10</v>
      </c>
      <c r="G157" s="97"/>
      <c r="H157" s="99">
        <f t="shared" si="5"/>
        <v>0</v>
      </c>
      <c r="I157" s="61" t="s">
        <v>300</v>
      </c>
      <c r="J157" s="73" t="s">
        <v>292</v>
      </c>
    </row>
    <row r="158" spans="1:10" x14ac:dyDescent="0.2">
      <c r="A158" s="55" t="str">
        <f ca="1">+IF(NOT(ISBLANK(INDIRECT("e"&amp;ROW()))),MAX(INDIRECT("a$16:A"&amp;ROW()-1))+1,"")</f>
        <v/>
      </c>
      <c r="B158" s="67" t="s">
        <v>568</v>
      </c>
      <c r="C158" s="59"/>
      <c r="D158" s="57" t="s">
        <v>569</v>
      </c>
      <c r="E158" s="68"/>
      <c r="F158" s="51"/>
      <c r="G158" s="96"/>
      <c r="H158" s="99" t="str">
        <f t="shared" si="5"/>
        <v/>
      </c>
      <c r="I158" s="61" t="str">
        <f t="shared" si="4"/>
        <v/>
      </c>
      <c r="J158" s="73"/>
    </row>
    <row r="159" spans="1:10" ht="24" x14ac:dyDescent="0.2">
      <c r="A159" s="55" t="str">
        <f ca="1">+IF(NOT(ISBLANK(INDIRECT("e"&amp;ROW()))),MAX(INDIRECT("a$16:A"&amp;ROW()-1))+1,"")</f>
        <v/>
      </c>
      <c r="B159" s="67" t="s">
        <v>570</v>
      </c>
      <c r="C159" s="59"/>
      <c r="D159" s="57" t="s">
        <v>571</v>
      </c>
      <c r="E159" s="58"/>
      <c r="F159" s="64"/>
      <c r="G159" s="97"/>
      <c r="H159" s="99" t="str">
        <f t="shared" si="5"/>
        <v/>
      </c>
      <c r="I159" s="61" t="str">
        <f t="shared" si="4"/>
        <v/>
      </c>
      <c r="J159" s="73"/>
    </row>
    <row r="160" spans="1:10" x14ac:dyDescent="0.2">
      <c r="A160" s="55">
        <v>76</v>
      </c>
      <c r="B160" s="67" t="s">
        <v>572</v>
      </c>
      <c r="C160" s="59"/>
      <c r="D160" s="57" t="s">
        <v>573</v>
      </c>
      <c r="E160" s="58" t="s">
        <v>429</v>
      </c>
      <c r="F160" s="64">
        <v>2015</v>
      </c>
      <c r="G160" s="97"/>
      <c r="H160" s="99">
        <f t="shared" si="5"/>
        <v>0</v>
      </c>
      <c r="I160" s="61" t="s">
        <v>300</v>
      </c>
      <c r="J160" s="73" t="s">
        <v>292</v>
      </c>
    </row>
    <row r="161" spans="1:10" x14ac:dyDescent="0.2">
      <c r="A161" s="55">
        <v>77</v>
      </c>
      <c r="B161" s="67" t="s">
        <v>574</v>
      </c>
      <c r="C161" s="59"/>
      <c r="D161" s="57" t="s">
        <v>575</v>
      </c>
      <c r="E161" s="58" t="s">
        <v>429</v>
      </c>
      <c r="F161" s="64">
        <v>540</v>
      </c>
      <c r="G161" s="97"/>
      <c r="H161" s="99">
        <f t="shared" si="5"/>
        <v>0</v>
      </c>
      <c r="I161" s="61" t="s">
        <v>300</v>
      </c>
      <c r="J161" s="73" t="s">
        <v>292</v>
      </c>
    </row>
    <row r="162" spans="1:10" x14ac:dyDescent="0.2">
      <c r="A162" s="55" t="str">
        <f ca="1">+IF(NOT(ISBLANK(INDIRECT("e"&amp;ROW()))),MAX(INDIRECT("a$16:A"&amp;ROW()-1))+1,"")</f>
        <v/>
      </c>
      <c r="B162" s="67" t="s">
        <v>576</v>
      </c>
      <c r="C162" s="59"/>
      <c r="D162" s="57" t="s">
        <v>577</v>
      </c>
      <c r="E162" s="58"/>
      <c r="F162" s="64"/>
      <c r="G162" s="97"/>
      <c r="H162" s="99" t="str">
        <f t="shared" si="5"/>
        <v/>
      </c>
      <c r="I162" s="61" t="str">
        <f t="shared" si="4"/>
        <v/>
      </c>
      <c r="J162" s="73"/>
    </row>
    <row r="163" spans="1:10" x14ac:dyDescent="0.2">
      <c r="A163" s="55">
        <v>78</v>
      </c>
      <c r="B163" s="67" t="s">
        <v>578</v>
      </c>
      <c r="C163" s="59"/>
      <c r="D163" s="57" t="s">
        <v>575</v>
      </c>
      <c r="E163" s="58" t="s">
        <v>429</v>
      </c>
      <c r="F163" s="64">
        <v>150</v>
      </c>
      <c r="G163" s="97"/>
      <c r="H163" s="99">
        <f t="shared" si="5"/>
        <v>0</v>
      </c>
      <c r="I163" s="61" t="s">
        <v>300</v>
      </c>
      <c r="J163" s="73" t="s">
        <v>292</v>
      </c>
    </row>
    <row r="164" spans="1:10" x14ac:dyDescent="0.2">
      <c r="A164" s="55" t="str">
        <f ca="1">+IF(NOT(ISBLANK(INDIRECT("e"&amp;ROW()))),MAX(INDIRECT("a$16:A"&amp;ROW()-1))+1,"")</f>
        <v/>
      </c>
      <c r="B164" s="67" t="s">
        <v>579</v>
      </c>
      <c r="C164" s="59"/>
      <c r="D164" s="57" t="s">
        <v>580</v>
      </c>
      <c r="E164" s="68"/>
      <c r="F164" s="51"/>
      <c r="G164" s="96"/>
      <c r="H164" s="99" t="str">
        <f t="shared" si="5"/>
        <v/>
      </c>
      <c r="I164" s="61" t="str">
        <f t="shared" si="4"/>
        <v/>
      </c>
      <c r="J164" s="73"/>
    </row>
    <row r="165" spans="1:10" x14ac:dyDescent="0.2">
      <c r="A165" s="55" t="str">
        <f ca="1">+IF(NOT(ISBLANK(INDIRECT("e"&amp;ROW()))),MAX(INDIRECT("a$16:A"&amp;ROW()-1))+1,"")</f>
        <v/>
      </c>
      <c r="B165" s="67" t="s">
        <v>581</v>
      </c>
      <c r="C165" s="59"/>
      <c r="D165" s="57" t="s">
        <v>582</v>
      </c>
      <c r="E165" s="58"/>
      <c r="F165" s="64"/>
      <c r="G165" s="97"/>
      <c r="H165" s="99" t="str">
        <f t="shared" si="5"/>
        <v/>
      </c>
      <c r="I165" s="61" t="str">
        <f t="shared" si="4"/>
        <v/>
      </c>
      <c r="J165" s="73"/>
    </row>
    <row r="166" spans="1:10" x14ac:dyDescent="0.2">
      <c r="A166" s="55">
        <v>79</v>
      </c>
      <c r="B166" s="67" t="s">
        <v>583</v>
      </c>
      <c r="C166" s="59"/>
      <c r="D166" s="57" t="s">
        <v>522</v>
      </c>
      <c r="E166" s="58" t="s">
        <v>429</v>
      </c>
      <c r="F166" s="64">
        <v>10</v>
      </c>
      <c r="G166" s="97"/>
      <c r="H166" s="99">
        <f t="shared" si="5"/>
        <v>0</v>
      </c>
      <c r="I166" s="61" t="s">
        <v>300</v>
      </c>
      <c r="J166" s="73" t="s">
        <v>292</v>
      </c>
    </row>
    <row r="167" spans="1:10" ht="24" x14ac:dyDescent="0.2">
      <c r="A167" s="55">
        <v>80</v>
      </c>
      <c r="B167" s="67" t="s">
        <v>584</v>
      </c>
      <c r="C167" s="69" t="s">
        <v>243</v>
      </c>
      <c r="D167" s="57" t="s">
        <v>585</v>
      </c>
      <c r="E167" s="58" t="s">
        <v>429</v>
      </c>
      <c r="F167" s="64">
        <v>295</v>
      </c>
      <c r="G167" s="97"/>
      <c r="H167" s="99">
        <f t="shared" si="5"/>
        <v>0</v>
      </c>
      <c r="I167" s="61" t="s">
        <v>300</v>
      </c>
      <c r="J167" s="73" t="s">
        <v>292</v>
      </c>
    </row>
    <row r="168" spans="1:10" ht="24" x14ac:dyDescent="0.2">
      <c r="A168" s="55">
        <v>81</v>
      </c>
      <c r="B168" s="67" t="s">
        <v>586</v>
      </c>
      <c r="C168" s="69" t="s">
        <v>243</v>
      </c>
      <c r="D168" s="57" t="s">
        <v>587</v>
      </c>
      <c r="E168" s="58" t="s">
        <v>429</v>
      </c>
      <c r="F168" s="64">
        <v>259</v>
      </c>
      <c r="G168" s="97"/>
      <c r="H168" s="99">
        <f t="shared" si="5"/>
        <v>0</v>
      </c>
      <c r="I168" s="61" t="s">
        <v>300</v>
      </c>
      <c r="J168" s="73" t="s">
        <v>292</v>
      </c>
    </row>
    <row r="169" spans="1:10" x14ac:dyDescent="0.2">
      <c r="A169" s="55" t="str">
        <f ca="1">+IF(NOT(ISBLANK(INDIRECT("e"&amp;ROW()))),MAX(INDIRECT("a$16:A"&amp;ROW()-1))+1,"")</f>
        <v/>
      </c>
      <c r="B169" s="67" t="s">
        <v>588</v>
      </c>
      <c r="C169" s="59"/>
      <c r="D169" s="57" t="s">
        <v>589</v>
      </c>
      <c r="E169" s="68"/>
      <c r="F169" s="51"/>
      <c r="G169" s="96"/>
      <c r="H169" s="99" t="str">
        <f t="shared" si="5"/>
        <v/>
      </c>
      <c r="I169" s="61" t="str">
        <f t="shared" si="4"/>
        <v/>
      </c>
      <c r="J169" s="73"/>
    </row>
    <row r="170" spans="1:10" x14ac:dyDescent="0.2">
      <c r="A170" s="55" t="str">
        <f ca="1">+IF(NOT(ISBLANK(INDIRECT("e"&amp;ROW()))),MAX(INDIRECT("a$16:A"&amp;ROW()-1))+1,"")</f>
        <v/>
      </c>
      <c r="B170" s="67" t="s">
        <v>590</v>
      </c>
      <c r="C170" s="59"/>
      <c r="D170" s="57" t="s">
        <v>591</v>
      </c>
      <c r="E170" s="58"/>
      <c r="F170" s="64"/>
      <c r="G170" s="97"/>
      <c r="H170" s="99" t="str">
        <f t="shared" si="5"/>
        <v/>
      </c>
      <c r="I170" s="61" t="str">
        <f t="shared" si="4"/>
        <v/>
      </c>
      <c r="J170" s="73"/>
    </row>
    <row r="171" spans="1:10" x14ac:dyDescent="0.2">
      <c r="A171" s="55">
        <v>82</v>
      </c>
      <c r="B171" s="67" t="s">
        <v>592</v>
      </c>
      <c r="C171" s="59"/>
      <c r="D171" s="57" t="s">
        <v>593</v>
      </c>
      <c r="E171" s="58" t="s">
        <v>379</v>
      </c>
      <c r="F171" s="64">
        <v>145</v>
      </c>
      <c r="G171" s="97"/>
      <c r="H171" s="99">
        <f t="shared" si="5"/>
        <v>0</v>
      </c>
      <c r="I171" s="61" t="s">
        <v>300</v>
      </c>
      <c r="J171" s="73" t="s">
        <v>292</v>
      </c>
    </row>
    <row r="172" spans="1:10" ht="24" x14ac:dyDescent="0.2">
      <c r="A172" s="55" t="str">
        <f ca="1">+IF(NOT(ISBLANK(INDIRECT("e"&amp;ROW()))),MAX(INDIRECT("a$16:A"&amp;ROW()-1))+1,"")</f>
        <v/>
      </c>
      <c r="B172" s="67" t="s">
        <v>594</v>
      </c>
      <c r="C172" s="59"/>
      <c r="D172" s="57" t="s">
        <v>595</v>
      </c>
      <c r="E172" s="58"/>
      <c r="F172" s="64"/>
      <c r="G172" s="97"/>
      <c r="H172" s="99" t="str">
        <f t="shared" si="5"/>
        <v/>
      </c>
      <c r="I172" s="61" t="str">
        <f t="shared" si="4"/>
        <v/>
      </c>
      <c r="J172" s="73"/>
    </row>
    <row r="173" spans="1:10" x14ac:dyDescent="0.2">
      <c r="A173" s="55">
        <v>83</v>
      </c>
      <c r="B173" s="67" t="s">
        <v>596</v>
      </c>
      <c r="C173" s="59"/>
      <c r="D173" s="57" t="s">
        <v>597</v>
      </c>
      <c r="E173" s="58" t="s">
        <v>379</v>
      </c>
      <c r="F173" s="64">
        <v>270</v>
      </c>
      <c r="G173" s="97"/>
      <c r="H173" s="99">
        <f t="shared" si="5"/>
        <v>0</v>
      </c>
      <c r="I173" s="61" t="s">
        <v>300</v>
      </c>
      <c r="J173" s="73" t="s">
        <v>292</v>
      </c>
    </row>
    <row r="174" spans="1:10" x14ac:dyDescent="0.2">
      <c r="A174" s="55">
        <v>84</v>
      </c>
      <c r="B174" s="67" t="s">
        <v>598</v>
      </c>
      <c r="C174" s="59"/>
      <c r="D174" s="57" t="s">
        <v>599</v>
      </c>
      <c r="E174" s="58" t="s">
        <v>379</v>
      </c>
      <c r="F174" s="64">
        <v>572</v>
      </c>
      <c r="G174" s="97"/>
      <c r="H174" s="99">
        <f t="shared" si="5"/>
        <v>0</v>
      </c>
      <c r="I174" s="61" t="s">
        <v>300</v>
      </c>
      <c r="J174" s="73" t="s">
        <v>292</v>
      </c>
    </row>
    <row r="175" spans="1:10" x14ac:dyDescent="0.2">
      <c r="A175" s="55">
        <v>85</v>
      </c>
      <c r="B175" s="67" t="s">
        <v>600</v>
      </c>
      <c r="C175" s="59"/>
      <c r="D175" s="57" t="s">
        <v>601</v>
      </c>
      <c r="E175" s="58" t="s">
        <v>379</v>
      </c>
      <c r="F175" s="64">
        <v>1614</v>
      </c>
      <c r="G175" s="97"/>
      <c r="H175" s="99">
        <f t="shared" si="5"/>
        <v>0</v>
      </c>
      <c r="I175" s="61" t="s">
        <v>300</v>
      </c>
      <c r="J175" s="73" t="s">
        <v>292</v>
      </c>
    </row>
    <row r="176" spans="1:10" x14ac:dyDescent="0.2">
      <c r="A176" s="55">
        <v>86</v>
      </c>
      <c r="B176" s="67" t="s">
        <v>602</v>
      </c>
      <c r="C176" s="59"/>
      <c r="D176" s="57" t="s">
        <v>603</v>
      </c>
      <c r="E176" s="58" t="s">
        <v>379</v>
      </c>
      <c r="F176" s="64">
        <v>41</v>
      </c>
      <c r="G176" s="97"/>
      <c r="H176" s="99">
        <f t="shared" si="5"/>
        <v>0</v>
      </c>
      <c r="I176" s="61" t="s">
        <v>300</v>
      </c>
      <c r="J176" s="73" t="s">
        <v>292</v>
      </c>
    </row>
    <row r="177" spans="1:10" ht="24" x14ac:dyDescent="0.2">
      <c r="A177" s="55" t="str">
        <f ca="1">+IF(NOT(ISBLANK(INDIRECT("e"&amp;ROW()))),MAX(INDIRECT("a$16:A"&amp;ROW()-1))+1,"")</f>
        <v/>
      </c>
      <c r="B177" s="67" t="s">
        <v>604</v>
      </c>
      <c r="C177" s="59"/>
      <c r="D177" s="57" t="s">
        <v>605</v>
      </c>
      <c r="E177" s="68"/>
      <c r="F177" s="51"/>
      <c r="G177" s="96"/>
      <c r="H177" s="99" t="str">
        <f t="shared" si="5"/>
        <v/>
      </c>
      <c r="I177" s="61" t="str">
        <f>IF(E177&lt;&gt;"","M","")</f>
        <v/>
      </c>
      <c r="J177" s="73"/>
    </row>
    <row r="178" spans="1:10" x14ac:dyDescent="0.2">
      <c r="A178" s="55" t="str">
        <f ca="1">+IF(NOT(ISBLANK(INDIRECT("e"&amp;ROW()))),MAX(INDIRECT("a$16:A"&amp;ROW()-1))+1,"")</f>
        <v/>
      </c>
      <c r="B178" s="67" t="s">
        <v>606</v>
      </c>
      <c r="C178" s="59"/>
      <c r="D178" s="57" t="s">
        <v>607</v>
      </c>
      <c r="E178" s="58"/>
      <c r="F178" s="64"/>
      <c r="G178" s="97"/>
      <c r="H178" s="99" t="str">
        <f t="shared" si="5"/>
        <v/>
      </c>
      <c r="I178" s="61" t="str">
        <f>IF(E178&lt;&gt;"","M","")</f>
        <v/>
      </c>
      <c r="J178" s="73"/>
    </row>
    <row r="179" spans="1:10" x14ac:dyDescent="0.2">
      <c r="A179" s="55">
        <v>87</v>
      </c>
      <c r="B179" s="67" t="s">
        <v>608</v>
      </c>
      <c r="C179" s="59"/>
      <c r="D179" s="57" t="s">
        <v>609</v>
      </c>
      <c r="E179" s="58" t="s">
        <v>379</v>
      </c>
      <c r="F179" s="64">
        <v>1953.5</v>
      </c>
      <c r="G179" s="97"/>
      <c r="H179" s="99">
        <f t="shared" si="5"/>
        <v>0</v>
      </c>
      <c r="I179" s="61" t="s">
        <v>300</v>
      </c>
      <c r="J179" s="73" t="s">
        <v>292</v>
      </c>
    </row>
    <row r="180" spans="1:10" x14ac:dyDescent="0.2">
      <c r="A180" s="55">
        <v>88</v>
      </c>
      <c r="B180" s="67" t="s">
        <v>610</v>
      </c>
      <c r="C180" s="59"/>
      <c r="D180" s="57" t="s">
        <v>611</v>
      </c>
      <c r="E180" s="58" t="s">
        <v>379</v>
      </c>
      <c r="F180" s="64">
        <v>126.5</v>
      </c>
      <c r="G180" s="97"/>
      <c r="H180" s="99">
        <f t="shared" si="5"/>
        <v>0</v>
      </c>
      <c r="I180" s="61" t="s">
        <v>300</v>
      </c>
      <c r="J180" s="73" t="s">
        <v>292</v>
      </c>
    </row>
    <row r="181" spans="1:10" x14ac:dyDescent="0.2">
      <c r="A181" s="55" t="str">
        <f ca="1">+IF(NOT(ISBLANK(INDIRECT("e"&amp;ROW()))),MAX(INDIRECT("a$16:A"&amp;ROW()-1))+1,"")</f>
        <v/>
      </c>
      <c r="B181" s="67" t="s">
        <v>612</v>
      </c>
      <c r="C181" s="59"/>
      <c r="D181" s="57" t="s">
        <v>613</v>
      </c>
      <c r="E181" s="58"/>
      <c r="F181" s="64"/>
      <c r="G181" s="97"/>
      <c r="H181" s="99" t="str">
        <f t="shared" si="5"/>
        <v/>
      </c>
      <c r="I181" s="61" t="str">
        <f>IF(E181&lt;&gt;"","M","")</f>
        <v/>
      </c>
      <c r="J181" s="73"/>
    </row>
    <row r="182" spans="1:10" x14ac:dyDescent="0.2">
      <c r="A182" s="55">
        <v>89</v>
      </c>
      <c r="B182" s="67" t="s">
        <v>614</v>
      </c>
      <c r="C182" s="59"/>
      <c r="D182" s="57" t="s">
        <v>615</v>
      </c>
      <c r="E182" s="58" t="s">
        <v>379</v>
      </c>
      <c r="F182" s="64">
        <v>126.5</v>
      </c>
      <c r="G182" s="97"/>
      <c r="H182" s="99">
        <f t="shared" si="5"/>
        <v>0</v>
      </c>
      <c r="I182" s="61" t="s">
        <v>300</v>
      </c>
      <c r="J182" s="73" t="s">
        <v>292</v>
      </c>
    </row>
    <row r="183" spans="1:10" ht="24" x14ac:dyDescent="0.2">
      <c r="A183" s="55" t="str">
        <f ca="1">+IF(NOT(ISBLANK(INDIRECT("e"&amp;ROW()))),MAX(INDIRECT("a$16:A"&amp;ROW()-1))+1,"")</f>
        <v/>
      </c>
      <c r="B183" s="67" t="s">
        <v>616</v>
      </c>
      <c r="C183" s="59"/>
      <c r="D183" s="57" t="s">
        <v>617</v>
      </c>
      <c r="E183" s="58"/>
      <c r="F183" s="64"/>
      <c r="G183" s="97"/>
      <c r="H183" s="99" t="str">
        <f t="shared" si="5"/>
        <v/>
      </c>
      <c r="I183" s="61" t="str">
        <f>IF(E183&lt;&gt;"","M","")</f>
        <v/>
      </c>
      <c r="J183" s="73"/>
    </row>
    <row r="184" spans="1:10" x14ac:dyDescent="0.2">
      <c r="A184" s="55">
        <v>90</v>
      </c>
      <c r="B184" s="67" t="s">
        <v>618</v>
      </c>
      <c r="C184" s="59"/>
      <c r="D184" s="57" t="s">
        <v>619</v>
      </c>
      <c r="E184" s="58" t="s">
        <v>379</v>
      </c>
      <c r="F184" s="64">
        <v>2039</v>
      </c>
      <c r="G184" s="97"/>
      <c r="H184" s="99">
        <f t="shared" si="5"/>
        <v>0</v>
      </c>
      <c r="I184" s="61" t="s">
        <v>300</v>
      </c>
      <c r="J184" s="73" t="s">
        <v>292</v>
      </c>
    </row>
    <row r="185" spans="1:10" x14ac:dyDescent="0.2">
      <c r="A185" s="55">
        <v>91</v>
      </c>
      <c r="B185" s="67" t="s">
        <v>620</v>
      </c>
      <c r="C185" s="69" t="s">
        <v>243</v>
      </c>
      <c r="D185" s="57" t="s">
        <v>621</v>
      </c>
      <c r="E185" s="58" t="s">
        <v>379</v>
      </c>
      <c r="F185" s="64">
        <v>42</v>
      </c>
      <c r="G185" s="97"/>
      <c r="H185" s="99">
        <f t="shared" si="5"/>
        <v>0</v>
      </c>
      <c r="I185" s="61" t="s">
        <v>300</v>
      </c>
      <c r="J185" s="73" t="s">
        <v>292</v>
      </c>
    </row>
    <row r="186" spans="1:10" ht="24" x14ac:dyDescent="0.2">
      <c r="A186" s="55">
        <v>92</v>
      </c>
      <c r="B186" s="67" t="s">
        <v>622</v>
      </c>
      <c r="C186" s="59"/>
      <c r="D186" s="57" t="s">
        <v>623</v>
      </c>
      <c r="E186" s="58" t="s">
        <v>429</v>
      </c>
      <c r="F186" s="64">
        <v>9.5</v>
      </c>
      <c r="G186" s="97"/>
      <c r="H186" s="99">
        <f t="shared" si="5"/>
        <v>0</v>
      </c>
      <c r="I186" s="61" t="s">
        <v>300</v>
      </c>
      <c r="J186" s="73" t="s">
        <v>292</v>
      </c>
    </row>
    <row r="187" spans="1:10" ht="36" x14ac:dyDescent="0.2">
      <c r="A187" s="55">
        <v>93</v>
      </c>
      <c r="B187" s="67" t="s">
        <v>624</v>
      </c>
      <c r="C187" s="69" t="s">
        <v>243</v>
      </c>
      <c r="D187" s="57" t="s">
        <v>625</v>
      </c>
      <c r="E187" s="58" t="s">
        <v>429</v>
      </c>
      <c r="F187" s="64">
        <v>598</v>
      </c>
      <c r="G187" s="97"/>
      <c r="H187" s="99">
        <f t="shared" si="5"/>
        <v>0</v>
      </c>
      <c r="I187" s="61" t="s">
        <v>300</v>
      </c>
      <c r="J187" s="73" t="s">
        <v>292</v>
      </c>
    </row>
    <row r="188" spans="1:10" ht="36" x14ac:dyDescent="0.2">
      <c r="A188" s="55">
        <v>94</v>
      </c>
      <c r="B188" s="67" t="s">
        <v>626</v>
      </c>
      <c r="C188" s="69" t="s">
        <v>243</v>
      </c>
      <c r="D188" s="57" t="s">
        <v>627</v>
      </c>
      <c r="E188" s="58" t="s">
        <v>429</v>
      </c>
      <c r="F188" s="64">
        <v>943</v>
      </c>
      <c r="G188" s="97"/>
      <c r="H188" s="99">
        <f t="shared" si="5"/>
        <v>0</v>
      </c>
      <c r="I188" s="61" t="s">
        <v>300</v>
      </c>
      <c r="J188" s="73" t="s">
        <v>292</v>
      </c>
    </row>
    <row r="189" spans="1:10" x14ac:dyDescent="0.2">
      <c r="A189" s="55" t="str">
        <f ca="1">+IF(NOT(ISBLANK(INDIRECT("e"&amp;ROW()))),MAX(INDIRECT("a$16:A"&amp;ROW()-1))+1,"")</f>
        <v/>
      </c>
      <c r="B189" s="67" t="s">
        <v>628</v>
      </c>
      <c r="C189" s="59"/>
      <c r="D189" s="57" t="s">
        <v>629</v>
      </c>
      <c r="E189" s="68"/>
      <c r="F189" s="51"/>
      <c r="G189" s="96"/>
      <c r="H189" s="99" t="str">
        <f t="shared" si="5"/>
        <v/>
      </c>
      <c r="I189" s="61" t="str">
        <f>IF(E189&lt;&gt;"","M","")</f>
        <v/>
      </c>
      <c r="J189" s="73"/>
    </row>
    <row r="190" spans="1:10" ht="24" x14ac:dyDescent="0.2">
      <c r="A190" s="55" t="str">
        <f ca="1">+IF(NOT(ISBLANK(INDIRECT("e"&amp;ROW()))),MAX(INDIRECT("a$16:A"&amp;ROW()-1))+1,"")</f>
        <v/>
      </c>
      <c r="B190" s="67" t="s">
        <v>630</v>
      </c>
      <c r="C190" s="69" t="s">
        <v>243</v>
      </c>
      <c r="D190" s="57" t="s">
        <v>631</v>
      </c>
      <c r="E190" s="58"/>
      <c r="F190" s="64"/>
      <c r="G190" s="97"/>
      <c r="H190" s="99" t="str">
        <f t="shared" si="5"/>
        <v/>
      </c>
      <c r="I190" s="61" t="str">
        <f>IF(E190&lt;&gt;"","M","")</f>
        <v/>
      </c>
      <c r="J190" s="73"/>
    </row>
    <row r="191" spans="1:10" ht="36" x14ac:dyDescent="0.2">
      <c r="A191" s="55">
        <v>95</v>
      </c>
      <c r="B191" s="67" t="s">
        <v>632</v>
      </c>
      <c r="C191" s="69" t="s">
        <v>243</v>
      </c>
      <c r="D191" s="57" t="s">
        <v>633</v>
      </c>
      <c r="E191" s="58" t="s">
        <v>407</v>
      </c>
      <c r="F191" s="64">
        <v>1</v>
      </c>
      <c r="G191" s="97"/>
      <c r="H191" s="99">
        <f t="shared" si="5"/>
        <v>0</v>
      </c>
      <c r="I191" s="61" t="s">
        <v>300</v>
      </c>
      <c r="J191" s="73" t="s">
        <v>292</v>
      </c>
    </row>
    <row r="192" spans="1:10" ht="24" x14ac:dyDescent="0.2">
      <c r="A192" s="55">
        <v>96</v>
      </c>
      <c r="B192" s="67" t="s">
        <v>634</v>
      </c>
      <c r="C192" s="69" t="s">
        <v>243</v>
      </c>
      <c r="D192" s="57" t="s">
        <v>635</v>
      </c>
      <c r="E192" s="58" t="s">
        <v>407</v>
      </c>
      <c r="F192" s="64">
        <v>1</v>
      </c>
      <c r="G192" s="97"/>
      <c r="H192" s="99">
        <f t="shared" si="5"/>
        <v>0</v>
      </c>
      <c r="I192" s="61" t="s">
        <v>300</v>
      </c>
      <c r="J192" s="73" t="s">
        <v>292</v>
      </c>
    </row>
    <row r="193" spans="1:10" ht="36" x14ac:dyDescent="0.2">
      <c r="A193" s="55">
        <v>97</v>
      </c>
      <c r="B193" s="67" t="s">
        <v>636</v>
      </c>
      <c r="C193" s="69" t="s">
        <v>243</v>
      </c>
      <c r="D193" s="57" t="s">
        <v>637</v>
      </c>
      <c r="E193" s="58" t="s">
        <v>407</v>
      </c>
      <c r="F193" s="64">
        <v>1</v>
      </c>
      <c r="G193" s="97"/>
      <c r="H193" s="99">
        <f t="shared" si="5"/>
        <v>0</v>
      </c>
      <c r="I193" s="61" t="s">
        <v>300</v>
      </c>
      <c r="J193" s="73" t="s">
        <v>292</v>
      </c>
    </row>
    <row r="194" spans="1:10" ht="36" x14ac:dyDescent="0.2">
      <c r="A194" s="55">
        <v>98</v>
      </c>
      <c r="B194" s="67" t="s">
        <v>638</v>
      </c>
      <c r="C194" s="69" t="s">
        <v>243</v>
      </c>
      <c r="D194" s="57" t="s">
        <v>639</v>
      </c>
      <c r="E194" s="58" t="s">
        <v>407</v>
      </c>
      <c r="F194" s="64">
        <v>1</v>
      </c>
      <c r="G194" s="97"/>
      <c r="H194" s="99">
        <f t="shared" ref="H194:H257" si="6">+IF(AND(F194="",G194=""),"",ROUND(F194*G194,2))</f>
        <v>0</v>
      </c>
      <c r="I194" s="61" t="s">
        <v>300</v>
      </c>
      <c r="J194" s="73" t="s">
        <v>292</v>
      </c>
    </row>
    <row r="195" spans="1:10" ht="24" x14ac:dyDescent="0.2">
      <c r="A195" s="55" t="str">
        <f ca="1">+IF(NOT(ISBLANK(INDIRECT("e"&amp;ROW()))),MAX(INDIRECT("a$16:A"&amp;ROW()-1))+1,"")</f>
        <v/>
      </c>
      <c r="B195" s="67" t="s">
        <v>640</v>
      </c>
      <c r="C195" s="69" t="s">
        <v>243</v>
      </c>
      <c r="D195" s="57" t="s">
        <v>641</v>
      </c>
      <c r="E195" s="58"/>
      <c r="F195" s="64"/>
      <c r="G195" s="97"/>
      <c r="H195" s="99" t="str">
        <f t="shared" si="6"/>
        <v/>
      </c>
      <c r="I195" s="61" t="str">
        <f>IF(E195&lt;&gt;"","M","")</f>
        <v/>
      </c>
      <c r="J195" s="73"/>
    </row>
    <row r="196" spans="1:10" ht="24" x14ac:dyDescent="0.2">
      <c r="A196" s="55">
        <v>99</v>
      </c>
      <c r="B196" s="67" t="s">
        <v>642</v>
      </c>
      <c r="C196" s="69" t="s">
        <v>243</v>
      </c>
      <c r="D196" s="57" t="s">
        <v>643</v>
      </c>
      <c r="E196" s="58" t="s">
        <v>404</v>
      </c>
      <c r="F196" s="64">
        <v>30</v>
      </c>
      <c r="G196" s="97"/>
      <c r="H196" s="99">
        <f t="shared" si="6"/>
        <v>0</v>
      </c>
      <c r="I196" s="61" t="s">
        <v>300</v>
      </c>
      <c r="J196" s="73" t="s">
        <v>292</v>
      </c>
    </row>
    <row r="197" spans="1:10" ht="24" x14ac:dyDescent="0.2">
      <c r="A197" s="55">
        <v>100</v>
      </c>
      <c r="B197" s="67" t="s">
        <v>644</v>
      </c>
      <c r="C197" s="69" t="s">
        <v>243</v>
      </c>
      <c r="D197" s="57" t="s">
        <v>645</v>
      </c>
      <c r="E197" s="58" t="s">
        <v>404</v>
      </c>
      <c r="F197" s="64">
        <v>1.5</v>
      </c>
      <c r="G197" s="97"/>
      <c r="H197" s="99">
        <f t="shared" si="6"/>
        <v>0</v>
      </c>
      <c r="I197" s="61" t="s">
        <v>300</v>
      </c>
      <c r="J197" s="73" t="s">
        <v>292</v>
      </c>
    </row>
    <row r="198" spans="1:10" ht="24" x14ac:dyDescent="0.2">
      <c r="A198" s="55">
        <v>101</v>
      </c>
      <c r="B198" s="67" t="s">
        <v>646</v>
      </c>
      <c r="C198" s="69" t="s">
        <v>243</v>
      </c>
      <c r="D198" s="57" t="s">
        <v>647</v>
      </c>
      <c r="E198" s="58" t="s">
        <v>404</v>
      </c>
      <c r="F198" s="64">
        <v>6</v>
      </c>
      <c r="G198" s="97"/>
      <c r="H198" s="99">
        <f t="shared" si="6"/>
        <v>0</v>
      </c>
      <c r="I198" s="61" t="s">
        <v>300</v>
      </c>
      <c r="J198" s="73" t="s">
        <v>292</v>
      </c>
    </row>
    <row r="199" spans="1:10" ht="36" x14ac:dyDescent="0.2">
      <c r="A199" s="55">
        <v>102</v>
      </c>
      <c r="B199" s="67" t="s">
        <v>648</v>
      </c>
      <c r="C199" s="69" t="s">
        <v>243</v>
      </c>
      <c r="D199" s="57" t="s">
        <v>649</v>
      </c>
      <c r="E199" s="58" t="s">
        <v>407</v>
      </c>
      <c r="F199" s="64">
        <v>1</v>
      </c>
      <c r="G199" s="97"/>
      <c r="H199" s="99">
        <f t="shared" si="6"/>
        <v>0</v>
      </c>
      <c r="I199" s="61" t="s">
        <v>300</v>
      </c>
      <c r="J199" s="73" t="s">
        <v>292</v>
      </c>
    </row>
    <row r="200" spans="1:10" ht="36" x14ac:dyDescent="0.2">
      <c r="A200" s="55">
        <v>103</v>
      </c>
      <c r="B200" s="67" t="s">
        <v>650</v>
      </c>
      <c r="C200" s="69" t="s">
        <v>243</v>
      </c>
      <c r="D200" s="57" t="s">
        <v>651</v>
      </c>
      <c r="E200" s="58" t="s">
        <v>429</v>
      </c>
      <c r="F200" s="64">
        <v>710</v>
      </c>
      <c r="G200" s="97"/>
      <c r="H200" s="99">
        <f t="shared" si="6"/>
        <v>0</v>
      </c>
      <c r="I200" s="61" t="s">
        <v>300</v>
      </c>
      <c r="J200" s="73" t="s">
        <v>292</v>
      </c>
    </row>
    <row r="201" spans="1:10" ht="48" x14ac:dyDescent="0.2">
      <c r="A201" s="55">
        <v>104</v>
      </c>
      <c r="B201" s="67" t="s">
        <v>652</v>
      </c>
      <c r="C201" s="69" t="s">
        <v>243</v>
      </c>
      <c r="D201" s="57" t="s">
        <v>653</v>
      </c>
      <c r="E201" s="58" t="s">
        <v>429</v>
      </c>
      <c r="F201" s="64">
        <v>9.99</v>
      </c>
      <c r="G201" s="97"/>
      <c r="H201" s="99">
        <f t="shared" si="6"/>
        <v>0</v>
      </c>
      <c r="I201" s="61" t="s">
        <v>300</v>
      </c>
      <c r="J201" s="73" t="s">
        <v>292</v>
      </c>
    </row>
    <row r="202" spans="1:10" x14ac:dyDescent="0.2">
      <c r="A202" s="55" t="str">
        <f ca="1">+IF(NOT(ISBLANK(INDIRECT("e"&amp;ROW()))),MAX(INDIRECT("a$16:A"&amp;ROW()-1))+1,"")</f>
        <v/>
      </c>
      <c r="B202" s="67" t="s">
        <v>654</v>
      </c>
      <c r="C202" s="59"/>
      <c r="D202" s="57" t="s">
        <v>655</v>
      </c>
      <c r="E202" s="68"/>
      <c r="F202" s="51"/>
      <c r="G202" s="96"/>
      <c r="H202" s="99" t="str">
        <f t="shared" si="6"/>
        <v/>
      </c>
      <c r="I202" s="61" t="str">
        <f>IF(E202&lt;&gt;"","M","")</f>
        <v/>
      </c>
      <c r="J202" s="73"/>
    </row>
    <row r="203" spans="1:10" ht="24" x14ac:dyDescent="0.2">
      <c r="A203" s="55">
        <v>105</v>
      </c>
      <c r="B203" s="67" t="s">
        <v>656</v>
      </c>
      <c r="C203" s="69" t="s">
        <v>243</v>
      </c>
      <c r="D203" s="57" t="s">
        <v>657</v>
      </c>
      <c r="E203" s="58" t="s">
        <v>404</v>
      </c>
      <c r="F203" s="64">
        <v>9</v>
      </c>
      <c r="G203" s="97"/>
      <c r="H203" s="99">
        <f t="shared" si="6"/>
        <v>0</v>
      </c>
      <c r="I203" s="61" t="s">
        <v>300</v>
      </c>
      <c r="J203" s="73" t="s">
        <v>292</v>
      </c>
    </row>
    <row r="204" spans="1:10" ht="24" x14ac:dyDescent="0.2">
      <c r="A204" s="55">
        <v>106</v>
      </c>
      <c r="B204" s="67" t="s">
        <v>658</v>
      </c>
      <c r="C204" s="69" t="s">
        <v>243</v>
      </c>
      <c r="D204" s="57" t="s">
        <v>659</v>
      </c>
      <c r="E204" s="58" t="s">
        <v>404</v>
      </c>
      <c r="F204" s="64">
        <v>10</v>
      </c>
      <c r="G204" s="97"/>
      <c r="H204" s="99">
        <f t="shared" si="6"/>
        <v>0</v>
      </c>
      <c r="I204" s="61" t="s">
        <v>300</v>
      </c>
      <c r="J204" s="73" t="s">
        <v>292</v>
      </c>
    </row>
    <row r="205" spans="1:10" ht="24" x14ac:dyDescent="0.2">
      <c r="A205" s="55">
        <v>107</v>
      </c>
      <c r="B205" s="67" t="s">
        <v>660</v>
      </c>
      <c r="C205" s="69" t="s">
        <v>243</v>
      </c>
      <c r="D205" s="57" t="s">
        <v>661</v>
      </c>
      <c r="E205" s="58" t="s">
        <v>407</v>
      </c>
      <c r="F205" s="64">
        <v>4</v>
      </c>
      <c r="G205" s="97"/>
      <c r="H205" s="99">
        <f t="shared" si="6"/>
        <v>0</v>
      </c>
      <c r="I205" s="61" t="s">
        <v>300</v>
      </c>
      <c r="J205" s="73" t="s">
        <v>292</v>
      </c>
    </row>
    <row r="206" spans="1:10" ht="36" x14ac:dyDescent="0.2">
      <c r="A206" s="55">
        <v>108</v>
      </c>
      <c r="B206" s="67" t="s">
        <v>662</v>
      </c>
      <c r="C206" s="69" t="s">
        <v>243</v>
      </c>
      <c r="D206" s="57" t="s">
        <v>663</v>
      </c>
      <c r="E206" s="58" t="s">
        <v>407</v>
      </c>
      <c r="F206" s="64">
        <v>7</v>
      </c>
      <c r="G206" s="97"/>
      <c r="H206" s="99">
        <f t="shared" si="6"/>
        <v>0</v>
      </c>
      <c r="I206" s="61" t="s">
        <v>300</v>
      </c>
      <c r="J206" s="73" t="s">
        <v>292</v>
      </c>
    </row>
    <row r="207" spans="1:10" ht="36" x14ac:dyDescent="0.2">
      <c r="A207" s="55">
        <v>109</v>
      </c>
      <c r="B207" s="67" t="s">
        <v>664</v>
      </c>
      <c r="C207" s="69" t="s">
        <v>243</v>
      </c>
      <c r="D207" s="57" t="s">
        <v>665</v>
      </c>
      <c r="E207" s="58" t="s">
        <v>407</v>
      </c>
      <c r="F207" s="64">
        <v>2</v>
      </c>
      <c r="G207" s="97"/>
      <c r="H207" s="99">
        <f t="shared" si="6"/>
        <v>0</v>
      </c>
      <c r="I207" s="61" t="s">
        <v>300</v>
      </c>
      <c r="J207" s="73" t="s">
        <v>292</v>
      </c>
    </row>
    <row r="208" spans="1:10" x14ac:dyDescent="0.2">
      <c r="A208" s="55" t="str">
        <f ca="1">+IF(NOT(ISBLANK(INDIRECT("e"&amp;ROW()))),MAX(INDIRECT("a$16:A"&amp;ROW()-1))+1,"")</f>
        <v/>
      </c>
      <c r="B208" s="67" t="s">
        <v>666</v>
      </c>
      <c r="C208" s="59"/>
      <c r="D208" s="57" t="s">
        <v>667</v>
      </c>
      <c r="E208" s="68"/>
      <c r="F208" s="51"/>
      <c r="G208" s="96"/>
      <c r="H208" s="99" t="str">
        <f t="shared" si="6"/>
        <v/>
      </c>
      <c r="I208" s="61" t="str">
        <f>IF(E208&lt;&gt;"","M","")</f>
        <v/>
      </c>
      <c r="J208" s="73"/>
    </row>
    <row r="209" spans="1:10" x14ac:dyDescent="0.2">
      <c r="A209" s="55" t="str">
        <f ca="1">+IF(NOT(ISBLANK(INDIRECT("e"&amp;ROW()))),MAX(INDIRECT("a$16:A"&amp;ROW()-1))+1,"")</f>
        <v/>
      </c>
      <c r="B209" s="67" t="s">
        <v>668</v>
      </c>
      <c r="C209" s="59"/>
      <c r="D209" s="57" t="s">
        <v>669</v>
      </c>
      <c r="E209" s="68"/>
      <c r="F209" s="51"/>
      <c r="G209" s="96"/>
      <c r="H209" s="99" t="str">
        <f t="shared" si="6"/>
        <v/>
      </c>
      <c r="I209" s="61" t="str">
        <f>IF(E209&lt;&gt;"","M","")</f>
        <v/>
      </c>
      <c r="J209" s="73"/>
    </row>
    <row r="210" spans="1:10" x14ac:dyDescent="0.2">
      <c r="A210" s="55" t="str">
        <f ca="1">+IF(NOT(ISBLANK(INDIRECT("e"&amp;ROW()))),MAX(INDIRECT("a$16:A"&amp;ROW()-1))+1,"")</f>
        <v/>
      </c>
      <c r="B210" s="67" t="s">
        <v>670</v>
      </c>
      <c r="C210" s="59"/>
      <c r="D210" s="57" t="s">
        <v>669</v>
      </c>
      <c r="E210" s="58"/>
      <c r="F210" s="64"/>
      <c r="G210" s="97"/>
      <c r="H210" s="99" t="str">
        <f t="shared" si="6"/>
        <v/>
      </c>
      <c r="I210" s="61" t="str">
        <f>IF(E210&lt;&gt;"","M","")</f>
        <v/>
      </c>
      <c r="J210" s="73"/>
    </row>
    <row r="211" spans="1:10" x14ac:dyDescent="0.2">
      <c r="A211" s="55">
        <v>110</v>
      </c>
      <c r="B211" s="67" t="s">
        <v>671</v>
      </c>
      <c r="C211" s="59"/>
      <c r="D211" s="57" t="s">
        <v>672</v>
      </c>
      <c r="E211" s="58" t="s">
        <v>368</v>
      </c>
      <c r="F211" s="64">
        <v>290000</v>
      </c>
      <c r="G211" s="97"/>
      <c r="H211" s="99">
        <f t="shared" si="6"/>
        <v>0</v>
      </c>
      <c r="I211" s="61" t="s">
        <v>300</v>
      </c>
      <c r="J211" s="73" t="s">
        <v>292</v>
      </c>
    </row>
    <row r="212" spans="1:10" x14ac:dyDescent="0.2">
      <c r="A212" s="55">
        <v>111</v>
      </c>
      <c r="B212" s="67" t="s">
        <v>673</v>
      </c>
      <c r="C212" s="59"/>
      <c r="D212" s="57" t="s">
        <v>674</v>
      </c>
      <c r="E212" s="58" t="s">
        <v>368</v>
      </c>
      <c r="F212" s="64">
        <v>9000</v>
      </c>
      <c r="G212" s="97"/>
      <c r="H212" s="99">
        <f t="shared" si="6"/>
        <v>0</v>
      </c>
      <c r="I212" s="61" t="s">
        <v>300</v>
      </c>
      <c r="J212" s="73" t="s">
        <v>292</v>
      </c>
    </row>
    <row r="213" spans="1:10" x14ac:dyDescent="0.2">
      <c r="A213" s="55" t="str">
        <f ca="1">+IF(NOT(ISBLANK(INDIRECT("e"&amp;ROW()))),MAX(INDIRECT("a$16:A"&amp;ROW()-1))+1,"")</f>
        <v/>
      </c>
      <c r="B213" s="67" t="s">
        <v>675</v>
      </c>
      <c r="C213" s="59"/>
      <c r="D213" s="57" t="s">
        <v>676</v>
      </c>
      <c r="E213" s="68"/>
      <c r="F213" s="51"/>
      <c r="G213" s="96"/>
      <c r="H213" s="99" t="str">
        <f t="shared" si="6"/>
        <v/>
      </c>
      <c r="I213" s="61" t="str">
        <f>IF(E213&lt;&gt;"","M","")</f>
        <v/>
      </c>
      <c r="J213" s="73"/>
    </row>
    <row r="214" spans="1:10" x14ac:dyDescent="0.2">
      <c r="A214" s="55" t="str">
        <f ca="1">+IF(NOT(ISBLANK(INDIRECT("e"&amp;ROW()))),MAX(INDIRECT("a$16:A"&amp;ROW()-1))+1,"")</f>
        <v/>
      </c>
      <c r="B214" s="67" t="s">
        <v>677</v>
      </c>
      <c r="C214" s="59"/>
      <c r="D214" s="57" t="s">
        <v>676</v>
      </c>
      <c r="E214" s="58"/>
      <c r="F214" s="64"/>
      <c r="G214" s="97"/>
      <c r="H214" s="99" t="str">
        <f t="shared" si="6"/>
        <v/>
      </c>
      <c r="I214" s="61" t="str">
        <f>IF(E214&lt;&gt;"","M","")</f>
        <v/>
      </c>
      <c r="J214" s="73"/>
    </row>
    <row r="215" spans="1:10" x14ac:dyDescent="0.2">
      <c r="A215" s="55">
        <v>112</v>
      </c>
      <c r="B215" s="67" t="s">
        <v>678</v>
      </c>
      <c r="C215" s="59"/>
      <c r="D215" s="57" t="s">
        <v>679</v>
      </c>
      <c r="E215" s="58" t="s">
        <v>368</v>
      </c>
      <c r="F215" s="64">
        <v>41228</v>
      </c>
      <c r="G215" s="97"/>
      <c r="H215" s="99">
        <f t="shared" si="6"/>
        <v>0</v>
      </c>
      <c r="I215" s="61" t="s">
        <v>300</v>
      </c>
      <c r="J215" s="73" t="s">
        <v>292</v>
      </c>
    </row>
    <row r="216" spans="1:10" x14ac:dyDescent="0.2">
      <c r="A216" s="55" t="str">
        <f ca="1">+IF(NOT(ISBLANK(INDIRECT("e"&amp;ROW()))),MAX(INDIRECT("a$16:A"&amp;ROW()-1))+1,"")</f>
        <v/>
      </c>
      <c r="B216" s="67" t="s">
        <v>680</v>
      </c>
      <c r="C216" s="59"/>
      <c r="D216" s="57" t="s">
        <v>681</v>
      </c>
      <c r="E216" s="68"/>
      <c r="F216" s="51"/>
      <c r="G216" s="96"/>
      <c r="H216" s="99" t="str">
        <f t="shared" si="6"/>
        <v/>
      </c>
      <c r="I216" s="61" t="str">
        <f>IF(E216&lt;&gt;"","M","")</f>
        <v/>
      </c>
      <c r="J216" s="73"/>
    </row>
    <row r="217" spans="1:10" x14ac:dyDescent="0.2">
      <c r="A217" s="55">
        <v>113</v>
      </c>
      <c r="B217" s="67" t="s">
        <v>682</v>
      </c>
      <c r="C217" s="59"/>
      <c r="D217" s="57" t="s">
        <v>683</v>
      </c>
      <c r="E217" s="58" t="s">
        <v>368</v>
      </c>
      <c r="F217" s="64">
        <v>1300</v>
      </c>
      <c r="G217" s="97"/>
      <c r="H217" s="99">
        <f t="shared" si="6"/>
        <v>0</v>
      </c>
      <c r="I217" s="61" t="s">
        <v>300</v>
      </c>
      <c r="J217" s="73" t="s">
        <v>292</v>
      </c>
    </row>
    <row r="218" spans="1:10" x14ac:dyDescent="0.2">
      <c r="A218" s="55">
        <v>114</v>
      </c>
      <c r="B218" s="67" t="s">
        <v>684</v>
      </c>
      <c r="C218" s="59"/>
      <c r="D218" s="57" t="s">
        <v>685</v>
      </c>
      <c r="E218" s="58" t="s">
        <v>404</v>
      </c>
      <c r="F218" s="64">
        <v>130</v>
      </c>
      <c r="G218" s="97"/>
      <c r="H218" s="99">
        <f t="shared" si="6"/>
        <v>0</v>
      </c>
      <c r="I218" s="61" t="s">
        <v>300</v>
      </c>
      <c r="J218" s="73" t="s">
        <v>292</v>
      </c>
    </row>
    <row r="219" spans="1:10" x14ac:dyDescent="0.2">
      <c r="A219" s="55" t="str">
        <f ca="1">+IF(NOT(ISBLANK(INDIRECT("e"&amp;ROW()))),MAX(INDIRECT("a$16:A"&amp;ROW()-1))+1,"")</f>
        <v/>
      </c>
      <c r="B219" s="67" t="s">
        <v>686</v>
      </c>
      <c r="C219" s="59"/>
      <c r="D219" s="57" t="s">
        <v>687</v>
      </c>
      <c r="E219" s="58"/>
      <c r="F219" s="64"/>
      <c r="G219" s="97"/>
      <c r="H219" s="99" t="str">
        <f t="shared" si="6"/>
        <v/>
      </c>
      <c r="I219" s="61" t="str">
        <f>IF(E219&lt;&gt;"","M","")</f>
        <v/>
      </c>
      <c r="J219" s="73"/>
    </row>
    <row r="220" spans="1:10" x14ac:dyDescent="0.2">
      <c r="A220" s="55">
        <v>115</v>
      </c>
      <c r="B220" s="67" t="s">
        <v>688</v>
      </c>
      <c r="C220" s="59"/>
      <c r="D220" s="57" t="s">
        <v>689</v>
      </c>
      <c r="E220" s="58" t="s">
        <v>414</v>
      </c>
      <c r="F220" s="64">
        <v>4500</v>
      </c>
      <c r="G220" s="97"/>
      <c r="H220" s="99">
        <f t="shared" si="6"/>
        <v>0</v>
      </c>
      <c r="I220" s="61" t="s">
        <v>300</v>
      </c>
      <c r="J220" s="73" t="s">
        <v>292</v>
      </c>
    </row>
    <row r="221" spans="1:10" x14ac:dyDescent="0.2">
      <c r="A221" s="55">
        <v>116</v>
      </c>
      <c r="B221" s="67" t="s">
        <v>690</v>
      </c>
      <c r="C221" s="59"/>
      <c r="D221" s="57" t="s">
        <v>691</v>
      </c>
      <c r="E221" s="58" t="s">
        <v>414</v>
      </c>
      <c r="F221" s="64">
        <v>1500</v>
      </c>
      <c r="G221" s="97"/>
      <c r="H221" s="99">
        <f t="shared" si="6"/>
        <v>0</v>
      </c>
      <c r="I221" s="61" t="s">
        <v>300</v>
      </c>
      <c r="J221" s="73" t="s">
        <v>292</v>
      </c>
    </row>
    <row r="222" spans="1:10" x14ac:dyDescent="0.2">
      <c r="A222" s="55">
        <v>117</v>
      </c>
      <c r="B222" s="67" t="s">
        <v>692</v>
      </c>
      <c r="C222" s="69" t="s">
        <v>243</v>
      </c>
      <c r="D222" s="57" t="s">
        <v>693</v>
      </c>
      <c r="E222" s="58" t="s">
        <v>694</v>
      </c>
      <c r="F222" s="64">
        <v>10</v>
      </c>
      <c r="G222" s="97"/>
      <c r="H222" s="99">
        <f t="shared" si="6"/>
        <v>0</v>
      </c>
      <c r="I222" s="61" t="s">
        <v>300</v>
      </c>
      <c r="J222" s="73" t="s">
        <v>292</v>
      </c>
    </row>
    <row r="223" spans="1:10" x14ac:dyDescent="0.2">
      <c r="A223" s="55" t="str">
        <f ca="1">+IF(NOT(ISBLANK(INDIRECT("e"&amp;ROW()))),MAX(INDIRECT("a$16:A"&amp;ROW()-1))+1,"")</f>
        <v/>
      </c>
      <c r="B223" s="67" t="s">
        <v>695</v>
      </c>
      <c r="C223" s="59"/>
      <c r="D223" s="57" t="s">
        <v>696</v>
      </c>
      <c r="E223" s="68"/>
      <c r="F223" s="51"/>
      <c r="G223" s="96"/>
      <c r="H223" s="99" t="str">
        <f t="shared" si="6"/>
        <v/>
      </c>
      <c r="I223" s="61" t="str">
        <f>IF(E223&lt;&gt;"","M","")</f>
        <v/>
      </c>
      <c r="J223" s="73"/>
    </row>
    <row r="224" spans="1:10" x14ac:dyDescent="0.2">
      <c r="A224" s="55" t="str">
        <f ca="1">+IF(NOT(ISBLANK(INDIRECT("e"&amp;ROW()))),MAX(INDIRECT("a$16:A"&amp;ROW()-1))+1,"")</f>
        <v/>
      </c>
      <c r="B224" s="67" t="s">
        <v>697</v>
      </c>
      <c r="C224" s="59"/>
      <c r="D224" s="57" t="s">
        <v>698</v>
      </c>
      <c r="E224" s="68"/>
      <c r="F224" s="51"/>
      <c r="G224" s="96"/>
      <c r="H224" s="99" t="str">
        <f t="shared" si="6"/>
        <v/>
      </c>
      <c r="I224" s="61" t="str">
        <f>IF(E224&lt;&gt;"","M","")</f>
        <v/>
      </c>
      <c r="J224" s="73"/>
    </row>
    <row r="225" spans="1:10" x14ac:dyDescent="0.2">
      <c r="A225" s="55" t="str">
        <f ca="1">+IF(NOT(ISBLANK(INDIRECT("e"&amp;ROW()))),MAX(INDIRECT("a$16:A"&amp;ROW()-1))+1,"")</f>
        <v/>
      </c>
      <c r="B225" s="67" t="s">
        <v>699</v>
      </c>
      <c r="C225" s="69" t="s">
        <v>243</v>
      </c>
      <c r="D225" s="57" t="s">
        <v>700</v>
      </c>
      <c r="E225" s="58"/>
      <c r="F225" s="64"/>
      <c r="G225" s="97"/>
      <c r="H225" s="99" t="str">
        <f t="shared" si="6"/>
        <v/>
      </c>
      <c r="I225" s="61" t="str">
        <f>IF(E225&lt;&gt;"","M","")</f>
        <v/>
      </c>
      <c r="J225" s="73"/>
    </row>
    <row r="226" spans="1:10" ht="24" x14ac:dyDescent="0.2">
      <c r="A226" s="55">
        <v>118</v>
      </c>
      <c r="B226" s="67" t="s">
        <v>701</v>
      </c>
      <c r="C226" s="69" t="s">
        <v>243</v>
      </c>
      <c r="D226" s="57" t="s">
        <v>702</v>
      </c>
      <c r="E226" s="58" t="s">
        <v>429</v>
      </c>
      <c r="F226" s="64">
        <v>21.5</v>
      </c>
      <c r="G226" s="97"/>
      <c r="H226" s="99">
        <f t="shared" si="6"/>
        <v>0</v>
      </c>
      <c r="I226" s="61" t="s">
        <v>300</v>
      </c>
      <c r="J226" s="73" t="s">
        <v>292</v>
      </c>
    </row>
    <row r="227" spans="1:10" x14ac:dyDescent="0.2">
      <c r="A227" s="55">
        <v>119</v>
      </c>
      <c r="B227" s="67" t="s">
        <v>703</v>
      </c>
      <c r="C227" s="69" t="s">
        <v>243</v>
      </c>
      <c r="D227" s="57" t="s">
        <v>704</v>
      </c>
      <c r="E227" s="58" t="s">
        <v>429</v>
      </c>
      <c r="F227" s="64">
        <v>5.5</v>
      </c>
      <c r="G227" s="97"/>
      <c r="H227" s="99">
        <f t="shared" si="6"/>
        <v>0</v>
      </c>
      <c r="I227" s="61" t="s">
        <v>300</v>
      </c>
      <c r="J227" s="73" t="s">
        <v>292</v>
      </c>
    </row>
    <row r="228" spans="1:10" x14ac:dyDescent="0.2">
      <c r="A228" s="55" t="str">
        <f ca="1">+IF(NOT(ISBLANK(INDIRECT("e"&amp;ROW()))),MAX(INDIRECT("a$16:A"&amp;ROW()-1))+1,"")</f>
        <v/>
      </c>
      <c r="B228" s="67" t="s">
        <v>705</v>
      </c>
      <c r="C228" s="59"/>
      <c r="D228" s="57" t="s">
        <v>706</v>
      </c>
      <c r="E228" s="68"/>
      <c r="F228" s="51"/>
      <c r="G228" s="96"/>
      <c r="H228" s="99" t="str">
        <f t="shared" si="6"/>
        <v/>
      </c>
      <c r="I228" s="61" t="str">
        <f>IF(E228&lt;&gt;"","M","")</f>
        <v/>
      </c>
      <c r="J228" s="73"/>
    </row>
    <row r="229" spans="1:10" x14ac:dyDescent="0.2">
      <c r="A229" s="55" t="str">
        <f ca="1">+IF(NOT(ISBLANK(INDIRECT("e"&amp;ROW()))),MAX(INDIRECT("a$16:A"&amp;ROW()-1))+1,"")</f>
        <v/>
      </c>
      <c r="B229" s="67" t="s">
        <v>707</v>
      </c>
      <c r="C229" s="59"/>
      <c r="D229" s="57" t="s">
        <v>706</v>
      </c>
      <c r="E229" s="68"/>
      <c r="F229" s="51"/>
      <c r="G229" s="96"/>
      <c r="H229" s="99" t="str">
        <f t="shared" si="6"/>
        <v/>
      </c>
      <c r="I229" s="61" t="str">
        <f>IF(E229&lt;&gt;"","M","")</f>
        <v/>
      </c>
      <c r="J229" s="73"/>
    </row>
    <row r="230" spans="1:10" x14ac:dyDescent="0.2">
      <c r="A230" s="55" t="str">
        <f ca="1">+IF(NOT(ISBLANK(INDIRECT("e"&amp;ROW()))),MAX(INDIRECT("a$16:A"&amp;ROW()-1))+1,"")</f>
        <v/>
      </c>
      <c r="B230" s="67" t="s">
        <v>708</v>
      </c>
      <c r="C230" s="69" t="s">
        <v>243</v>
      </c>
      <c r="D230" s="57" t="s">
        <v>709</v>
      </c>
      <c r="E230" s="58"/>
      <c r="F230" s="64"/>
      <c r="G230" s="97"/>
      <c r="H230" s="99" t="str">
        <f t="shared" si="6"/>
        <v/>
      </c>
      <c r="I230" s="61" t="str">
        <f>IF(E230&lt;&gt;"","M","")</f>
        <v/>
      </c>
      <c r="J230" s="73"/>
    </row>
    <row r="231" spans="1:10" ht="24" x14ac:dyDescent="0.2">
      <c r="A231" s="55">
        <v>120</v>
      </c>
      <c r="B231" s="67" t="s">
        <v>710</v>
      </c>
      <c r="C231" s="69" t="s">
        <v>243</v>
      </c>
      <c r="D231" s="57" t="s">
        <v>711</v>
      </c>
      <c r="E231" s="58" t="s">
        <v>429</v>
      </c>
      <c r="F231" s="64">
        <v>26.5</v>
      </c>
      <c r="G231" s="97"/>
      <c r="H231" s="99">
        <f t="shared" si="6"/>
        <v>0</v>
      </c>
      <c r="I231" s="61" t="s">
        <v>300</v>
      </c>
      <c r="J231" s="73" t="s">
        <v>292</v>
      </c>
    </row>
    <row r="232" spans="1:10" x14ac:dyDescent="0.2">
      <c r="A232" s="55" t="str">
        <f ca="1">+IF(NOT(ISBLANK(INDIRECT("e"&amp;ROW()))),MAX(INDIRECT("a$16:A"&amp;ROW()-1))+1,"")</f>
        <v/>
      </c>
      <c r="B232" s="67" t="s">
        <v>712</v>
      </c>
      <c r="C232" s="59"/>
      <c r="D232" s="57" t="s">
        <v>713</v>
      </c>
      <c r="E232" s="68"/>
      <c r="F232" s="51"/>
      <c r="G232" s="96"/>
      <c r="H232" s="99" t="str">
        <f t="shared" si="6"/>
        <v/>
      </c>
      <c r="I232" s="61" t="str">
        <f>IF(E232&lt;&gt;"","M","")</f>
        <v/>
      </c>
      <c r="J232" s="73"/>
    </row>
    <row r="233" spans="1:10" x14ac:dyDescent="0.2">
      <c r="A233" s="55" t="str">
        <f ca="1">+IF(NOT(ISBLANK(INDIRECT("e"&amp;ROW()))),MAX(INDIRECT("a$16:A"&amp;ROW()-1))+1,"")</f>
        <v/>
      </c>
      <c r="B233" s="67" t="s">
        <v>714</v>
      </c>
      <c r="C233" s="59"/>
      <c r="D233" s="57" t="s">
        <v>715</v>
      </c>
      <c r="E233" s="68"/>
      <c r="F233" s="51"/>
      <c r="G233" s="96"/>
      <c r="H233" s="99" t="str">
        <f t="shared" si="6"/>
        <v/>
      </c>
      <c r="I233" s="61" t="str">
        <f>IF(E233&lt;&gt;"","M","")</f>
        <v/>
      </c>
      <c r="J233" s="73"/>
    </row>
    <row r="234" spans="1:10" x14ac:dyDescent="0.2">
      <c r="A234" s="55" t="str">
        <f ca="1">+IF(NOT(ISBLANK(INDIRECT("e"&amp;ROW()))),MAX(INDIRECT("a$16:A"&amp;ROW()-1))+1,"")</f>
        <v/>
      </c>
      <c r="B234" s="67" t="s">
        <v>716</v>
      </c>
      <c r="C234" s="59"/>
      <c r="D234" s="57" t="s">
        <v>717</v>
      </c>
      <c r="E234" s="58"/>
      <c r="F234" s="64"/>
      <c r="G234" s="97"/>
      <c r="H234" s="99" t="str">
        <f t="shared" si="6"/>
        <v/>
      </c>
      <c r="I234" s="61" t="str">
        <f>IF(E234&lt;&gt;"","M","")</f>
        <v/>
      </c>
      <c r="J234" s="73"/>
    </row>
    <row r="235" spans="1:10" x14ac:dyDescent="0.2">
      <c r="A235" s="55">
        <v>121</v>
      </c>
      <c r="B235" s="67" t="s">
        <v>718</v>
      </c>
      <c r="C235" s="59"/>
      <c r="D235" s="57" t="s">
        <v>719</v>
      </c>
      <c r="E235" s="58" t="s">
        <v>429</v>
      </c>
      <c r="F235" s="64">
        <v>1193</v>
      </c>
      <c r="G235" s="97"/>
      <c r="H235" s="99">
        <f t="shared" si="6"/>
        <v>0</v>
      </c>
      <c r="I235" s="61" t="s">
        <v>300</v>
      </c>
      <c r="J235" s="73" t="s">
        <v>292</v>
      </c>
    </row>
    <row r="236" spans="1:10" x14ac:dyDescent="0.2">
      <c r="A236" s="55" t="str">
        <f ca="1">+IF(NOT(ISBLANK(INDIRECT("e"&amp;ROW()))),MAX(INDIRECT("a$16:A"&amp;ROW()-1))+1,"")</f>
        <v/>
      </c>
      <c r="B236" s="67" t="s">
        <v>720</v>
      </c>
      <c r="C236" s="69" t="s">
        <v>243</v>
      </c>
      <c r="D236" s="57" t="s">
        <v>721</v>
      </c>
      <c r="E236" s="58"/>
      <c r="F236" s="64"/>
      <c r="G236" s="97"/>
      <c r="H236" s="99" t="str">
        <f t="shared" si="6"/>
        <v/>
      </c>
      <c r="I236" s="61" t="str">
        <f>IF(E236&lt;&gt;"","M","")</f>
        <v/>
      </c>
      <c r="J236" s="73"/>
    </row>
    <row r="237" spans="1:10" x14ac:dyDescent="0.2">
      <c r="A237" s="55">
        <v>122</v>
      </c>
      <c r="B237" s="67" t="s">
        <v>722</v>
      </c>
      <c r="C237" s="69" t="s">
        <v>243</v>
      </c>
      <c r="D237" s="57" t="s">
        <v>723</v>
      </c>
      <c r="E237" s="58" t="s">
        <v>429</v>
      </c>
      <c r="F237" s="64">
        <v>571</v>
      </c>
      <c r="G237" s="97"/>
      <c r="H237" s="99">
        <f t="shared" si="6"/>
        <v>0</v>
      </c>
      <c r="I237" s="61" t="s">
        <v>300</v>
      </c>
      <c r="J237" s="73" t="s">
        <v>292</v>
      </c>
    </row>
    <row r="238" spans="1:10" x14ac:dyDescent="0.2">
      <c r="A238" s="55">
        <v>123</v>
      </c>
      <c r="B238" s="67" t="s">
        <v>724</v>
      </c>
      <c r="C238" s="59"/>
      <c r="D238" s="57" t="s">
        <v>725</v>
      </c>
      <c r="E238" s="58" t="s">
        <v>726</v>
      </c>
      <c r="F238" s="64">
        <v>2240</v>
      </c>
      <c r="G238" s="97"/>
      <c r="H238" s="99">
        <f t="shared" si="6"/>
        <v>0</v>
      </c>
      <c r="I238" s="61" t="s">
        <v>300</v>
      </c>
      <c r="J238" s="73" t="s">
        <v>292</v>
      </c>
    </row>
    <row r="239" spans="1:10" x14ac:dyDescent="0.2">
      <c r="A239" s="55">
        <v>124</v>
      </c>
      <c r="B239" s="67" t="s">
        <v>727</v>
      </c>
      <c r="C239" s="59"/>
      <c r="D239" s="57" t="s">
        <v>728</v>
      </c>
      <c r="E239" s="58" t="s">
        <v>429</v>
      </c>
      <c r="F239" s="64">
        <v>20</v>
      </c>
      <c r="G239" s="97"/>
      <c r="H239" s="99">
        <f t="shared" si="6"/>
        <v>0</v>
      </c>
      <c r="I239" s="61" t="s">
        <v>300</v>
      </c>
      <c r="J239" s="73" t="s">
        <v>292</v>
      </c>
    </row>
    <row r="240" spans="1:10" x14ac:dyDescent="0.2">
      <c r="A240" s="55" t="str">
        <f ca="1">+IF(NOT(ISBLANK(INDIRECT("e"&amp;ROW()))),MAX(INDIRECT("a$16:A"&amp;ROW()-1))+1,"")</f>
        <v/>
      </c>
      <c r="B240" s="67" t="s">
        <v>729</v>
      </c>
      <c r="C240" s="59"/>
      <c r="D240" s="57" t="s">
        <v>730</v>
      </c>
      <c r="E240" s="68"/>
      <c r="F240" s="51"/>
      <c r="G240" s="96"/>
      <c r="H240" s="99" t="str">
        <f t="shared" si="6"/>
        <v/>
      </c>
      <c r="I240" s="61" t="str">
        <f>IF(E240&lt;&gt;"","M","")</f>
        <v/>
      </c>
      <c r="J240" s="73"/>
    </row>
    <row r="241" spans="1:10" ht="24" x14ac:dyDescent="0.2">
      <c r="A241" s="55">
        <v>125</v>
      </c>
      <c r="B241" s="67" t="s">
        <v>731</v>
      </c>
      <c r="C241" s="69" t="s">
        <v>243</v>
      </c>
      <c r="D241" s="57" t="s">
        <v>732</v>
      </c>
      <c r="E241" s="58" t="s">
        <v>429</v>
      </c>
      <c r="F241" s="64">
        <v>570</v>
      </c>
      <c r="G241" s="97"/>
      <c r="H241" s="99">
        <f t="shared" si="6"/>
        <v>0</v>
      </c>
      <c r="I241" s="61" t="s">
        <v>300</v>
      </c>
      <c r="J241" s="73" t="s">
        <v>292</v>
      </c>
    </row>
    <row r="242" spans="1:10" x14ac:dyDescent="0.2">
      <c r="A242" s="55" t="str">
        <f ca="1">+IF(NOT(ISBLANK(INDIRECT("e"&amp;ROW()))),MAX(INDIRECT("a$16:A"&amp;ROW()-1))+1,"")</f>
        <v/>
      </c>
      <c r="B242" s="67" t="s">
        <v>733</v>
      </c>
      <c r="C242" s="59"/>
      <c r="D242" s="57" t="s">
        <v>734</v>
      </c>
      <c r="E242" s="58"/>
      <c r="F242" s="64"/>
      <c r="G242" s="97"/>
      <c r="H242" s="99" t="str">
        <f t="shared" si="6"/>
        <v/>
      </c>
      <c r="I242" s="61" t="str">
        <f>IF(E242&lt;&gt;"","M","")</f>
        <v/>
      </c>
      <c r="J242" s="73"/>
    </row>
    <row r="243" spans="1:10" x14ac:dyDescent="0.2">
      <c r="A243" s="55">
        <v>126</v>
      </c>
      <c r="B243" s="67" t="s">
        <v>735</v>
      </c>
      <c r="C243" s="59"/>
      <c r="D243" s="57" t="s">
        <v>734</v>
      </c>
      <c r="E243" s="58" t="s">
        <v>726</v>
      </c>
      <c r="F243" s="64">
        <v>570</v>
      </c>
      <c r="G243" s="97"/>
      <c r="H243" s="99">
        <f t="shared" si="6"/>
        <v>0</v>
      </c>
      <c r="I243" s="61" t="s">
        <v>300</v>
      </c>
      <c r="J243" s="73" t="s">
        <v>292</v>
      </c>
    </row>
    <row r="244" spans="1:10" x14ac:dyDescent="0.2">
      <c r="A244" s="55">
        <v>127</v>
      </c>
      <c r="B244" s="67" t="s">
        <v>736</v>
      </c>
      <c r="C244" s="69" t="s">
        <v>243</v>
      </c>
      <c r="D244" s="57" t="s">
        <v>737</v>
      </c>
      <c r="E244" s="58" t="s">
        <v>407</v>
      </c>
      <c r="F244" s="64">
        <v>267</v>
      </c>
      <c r="G244" s="97"/>
      <c r="H244" s="99">
        <f t="shared" si="6"/>
        <v>0</v>
      </c>
      <c r="I244" s="61" t="s">
        <v>300</v>
      </c>
      <c r="J244" s="73" t="s">
        <v>292</v>
      </c>
    </row>
    <row r="245" spans="1:10" x14ac:dyDescent="0.2">
      <c r="A245" s="55" t="str">
        <f ca="1">+IF(NOT(ISBLANK(INDIRECT("e"&amp;ROW()))),MAX(INDIRECT("a$16:A"&amp;ROW()-1))+1,"")</f>
        <v/>
      </c>
      <c r="B245" s="67" t="s">
        <v>738</v>
      </c>
      <c r="C245" s="59"/>
      <c r="D245" s="57" t="s">
        <v>739</v>
      </c>
      <c r="E245" s="68"/>
      <c r="F245" s="51"/>
      <c r="G245" s="96"/>
      <c r="H245" s="99" t="str">
        <f t="shared" si="6"/>
        <v/>
      </c>
      <c r="I245" s="61" t="str">
        <f>IF(E245&lt;&gt;"","M","")</f>
        <v/>
      </c>
      <c r="J245" s="73"/>
    </row>
    <row r="246" spans="1:10" x14ac:dyDescent="0.2">
      <c r="A246" s="55" t="str">
        <f ca="1">+IF(NOT(ISBLANK(INDIRECT("e"&amp;ROW()))),MAX(INDIRECT("a$16:A"&amp;ROW()-1))+1,"")</f>
        <v/>
      </c>
      <c r="B246" s="67" t="s">
        <v>740</v>
      </c>
      <c r="C246" s="69" t="s">
        <v>243</v>
      </c>
      <c r="D246" s="57" t="s">
        <v>741</v>
      </c>
      <c r="E246" s="58"/>
      <c r="F246" s="64"/>
      <c r="G246" s="97"/>
      <c r="H246" s="99" t="str">
        <f t="shared" si="6"/>
        <v/>
      </c>
      <c r="I246" s="61" t="str">
        <f>IF(E246&lt;&gt;"","M","")</f>
        <v/>
      </c>
      <c r="J246" s="73"/>
    </row>
    <row r="247" spans="1:10" ht="24" x14ac:dyDescent="0.2">
      <c r="A247" s="55">
        <v>128</v>
      </c>
      <c r="B247" s="67" t="s">
        <v>742</v>
      </c>
      <c r="C247" s="69" t="s">
        <v>243</v>
      </c>
      <c r="D247" s="57" t="s">
        <v>743</v>
      </c>
      <c r="E247" s="58" t="s">
        <v>429</v>
      </c>
      <c r="F247" s="64">
        <v>2181</v>
      </c>
      <c r="G247" s="97"/>
      <c r="H247" s="99">
        <f t="shared" si="6"/>
        <v>0</v>
      </c>
      <c r="I247" s="61" t="s">
        <v>300</v>
      </c>
      <c r="J247" s="73" t="s">
        <v>292</v>
      </c>
    </row>
    <row r="248" spans="1:10" ht="24" x14ac:dyDescent="0.2">
      <c r="A248" s="55">
        <v>129</v>
      </c>
      <c r="B248" s="67" t="s">
        <v>744</v>
      </c>
      <c r="C248" s="69" t="s">
        <v>243</v>
      </c>
      <c r="D248" s="57" t="s">
        <v>745</v>
      </c>
      <c r="E248" s="58" t="s">
        <v>726</v>
      </c>
      <c r="F248" s="64">
        <v>12802</v>
      </c>
      <c r="G248" s="97"/>
      <c r="H248" s="99">
        <f t="shared" si="6"/>
        <v>0</v>
      </c>
      <c r="I248" s="61" t="s">
        <v>300</v>
      </c>
      <c r="J248" s="73" t="s">
        <v>292</v>
      </c>
    </row>
    <row r="249" spans="1:10" ht="24" x14ac:dyDescent="0.2">
      <c r="A249" s="55">
        <v>130</v>
      </c>
      <c r="B249" s="67" t="s">
        <v>746</v>
      </c>
      <c r="C249" s="69" t="s">
        <v>243</v>
      </c>
      <c r="D249" s="57" t="s">
        <v>747</v>
      </c>
      <c r="E249" s="58" t="s">
        <v>429</v>
      </c>
      <c r="F249" s="64">
        <v>126</v>
      </c>
      <c r="G249" s="97"/>
      <c r="H249" s="99">
        <f t="shared" si="6"/>
        <v>0</v>
      </c>
      <c r="I249" s="61" t="s">
        <v>300</v>
      </c>
      <c r="J249" s="73" t="s">
        <v>292</v>
      </c>
    </row>
    <row r="250" spans="1:10" ht="24" x14ac:dyDescent="0.2">
      <c r="A250" s="55">
        <v>131</v>
      </c>
      <c r="B250" s="67" t="s">
        <v>748</v>
      </c>
      <c r="C250" s="69" t="s">
        <v>243</v>
      </c>
      <c r="D250" s="57" t="s">
        <v>749</v>
      </c>
      <c r="E250" s="58" t="s">
        <v>429</v>
      </c>
      <c r="F250" s="64">
        <v>593</v>
      </c>
      <c r="G250" s="97"/>
      <c r="H250" s="99">
        <f t="shared" si="6"/>
        <v>0</v>
      </c>
      <c r="I250" s="61" t="s">
        <v>300</v>
      </c>
      <c r="J250" s="73" t="s">
        <v>292</v>
      </c>
    </row>
    <row r="251" spans="1:10" ht="24" x14ac:dyDescent="0.2">
      <c r="A251" s="55">
        <v>132</v>
      </c>
      <c r="B251" s="67" t="s">
        <v>750</v>
      </c>
      <c r="C251" s="69" t="s">
        <v>243</v>
      </c>
      <c r="D251" s="57" t="s">
        <v>751</v>
      </c>
      <c r="E251" s="58" t="s">
        <v>429</v>
      </c>
      <c r="F251" s="64">
        <v>2191</v>
      </c>
      <c r="G251" s="97"/>
      <c r="H251" s="99">
        <f t="shared" si="6"/>
        <v>0</v>
      </c>
      <c r="I251" s="61" t="s">
        <v>300</v>
      </c>
      <c r="J251" s="73" t="s">
        <v>292</v>
      </c>
    </row>
    <row r="252" spans="1:10" ht="24" x14ac:dyDescent="0.2">
      <c r="A252" s="55">
        <v>133</v>
      </c>
      <c r="B252" s="67" t="s">
        <v>752</v>
      </c>
      <c r="C252" s="69" t="s">
        <v>243</v>
      </c>
      <c r="D252" s="57" t="s">
        <v>753</v>
      </c>
      <c r="E252" s="58" t="s">
        <v>404</v>
      </c>
      <c r="F252" s="64">
        <v>3.5</v>
      </c>
      <c r="G252" s="97"/>
      <c r="H252" s="99">
        <f t="shared" si="6"/>
        <v>0</v>
      </c>
      <c r="I252" s="61" t="s">
        <v>300</v>
      </c>
      <c r="J252" s="73" t="s">
        <v>292</v>
      </c>
    </row>
    <row r="253" spans="1:10" ht="24" x14ac:dyDescent="0.2">
      <c r="A253" s="55" t="str">
        <f ca="1">+IF(NOT(ISBLANK(INDIRECT("e"&amp;ROW()))),MAX(INDIRECT("a$16:A"&amp;ROW()-1))+1,"")</f>
        <v/>
      </c>
      <c r="B253" s="67" t="s">
        <v>754</v>
      </c>
      <c r="C253" s="69" t="s">
        <v>243</v>
      </c>
      <c r="D253" s="57" t="s">
        <v>755</v>
      </c>
      <c r="E253" s="58"/>
      <c r="F253" s="64"/>
      <c r="G253" s="97"/>
      <c r="H253" s="99" t="str">
        <f t="shared" si="6"/>
        <v/>
      </c>
      <c r="I253" s="61" t="str">
        <f>IF(E253&lt;&gt;"","M","")</f>
        <v/>
      </c>
      <c r="J253" s="73"/>
    </row>
    <row r="254" spans="1:10" ht="48" x14ac:dyDescent="0.2">
      <c r="A254" s="55">
        <v>134</v>
      </c>
      <c r="B254" s="67" t="s">
        <v>756</v>
      </c>
      <c r="C254" s="69" t="s">
        <v>243</v>
      </c>
      <c r="D254" s="57" t="s">
        <v>757</v>
      </c>
      <c r="E254" s="58" t="s">
        <v>429</v>
      </c>
      <c r="F254" s="64">
        <v>795</v>
      </c>
      <c r="G254" s="97"/>
      <c r="H254" s="99">
        <f t="shared" si="6"/>
        <v>0</v>
      </c>
      <c r="I254" s="61" t="s">
        <v>300</v>
      </c>
      <c r="J254" s="73" t="s">
        <v>292</v>
      </c>
    </row>
    <row r="255" spans="1:10" ht="48" x14ac:dyDescent="0.2">
      <c r="A255" s="55">
        <v>135</v>
      </c>
      <c r="B255" s="67" t="s">
        <v>758</v>
      </c>
      <c r="C255" s="69" t="s">
        <v>243</v>
      </c>
      <c r="D255" s="57" t="s">
        <v>759</v>
      </c>
      <c r="E255" s="58" t="s">
        <v>429</v>
      </c>
      <c r="F255" s="64">
        <v>1418</v>
      </c>
      <c r="G255" s="97"/>
      <c r="H255" s="99">
        <f t="shared" si="6"/>
        <v>0</v>
      </c>
      <c r="I255" s="61" t="s">
        <v>300</v>
      </c>
      <c r="J255" s="73" t="s">
        <v>292</v>
      </c>
    </row>
    <row r="256" spans="1:10" x14ac:dyDescent="0.2">
      <c r="A256" s="55" t="str">
        <f ca="1">+IF(NOT(ISBLANK(INDIRECT("e"&amp;ROW()))),MAX(INDIRECT("a$16:A"&amp;ROW()-1))+1,"")</f>
        <v/>
      </c>
      <c r="B256" s="67" t="s">
        <v>760</v>
      </c>
      <c r="C256" s="59"/>
      <c r="D256" s="57" t="s">
        <v>761</v>
      </c>
      <c r="E256" s="68"/>
      <c r="F256" s="51"/>
      <c r="G256" s="96"/>
      <c r="H256" s="99" t="str">
        <f t="shared" si="6"/>
        <v/>
      </c>
      <c r="I256" s="61" t="str">
        <f>IF(E256&lt;&gt;"","M","")</f>
        <v/>
      </c>
      <c r="J256" s="73"/>
    </row>
    <row r="257" spans="1:10" x14ac:dyDescent="0.2">
      <c r="A257" s="55" t="str">
        <f ca="1">+IF(NOT(ISBLANK(INDIRECT("e"&amp;ROW()))),MAX(INDIRECT("a$16:A"&amp;ROW()-1))+1,"")</f>
        <v/>
      </c>
      <c r="B257" s="67" t="s">
        <v>762</v>
      </c>
      <c r="C257" s="59"/>
      <c r="D257" s="57" t="s">
        <v>763</v>
      </c>
      <c r="E257" s="68"/>
      <c r="F257" s="51"/>
      <c r="G257" s="96"/>
      <c r="H257" s="99" t="str">
        <f t="shared" si="6"/>
        <v/>
      </c>
      <c r="I257" s="61" t="str">
        <f>IF(E257&lt;&gt;"","M","")</f>
        <v/>
      </c>
      <c r="J257" s="73"/>
    </row>
    <row r="258" spans="1:10" x14ac:dyDescent="0.2">
      <c r="A258" s="55" t="str">
        <f ca="1">+IF(NOT(ISBLANK(INDIRECT("e"&amp;ROW()))),MAX(INDIRECT("a$16:A"&amp;ROW()-1))+1,"")</f>
        <v/>
      </c>
      <c r="B258" s="67" t="s">
        <v>764</v>
      </c>
      <c r="C258" s="59"/>
      <c r="D258" s="57" t="s">
        <v>765</v>
      </c>
      <c r="E258" s="58"/>
      <c r="F258" s="64"/>
      <c r="G258" s="97"/>
      <c r="H258" s="99" t="str">
        <f t="shared" ref="H258:H321" si="7">+IF(AND(F258="",G258=""),"",ROUND(F258*G258,2))</f>
        <v/>
      </c>
      <c r="I258" s="61" t="str">
        <f>IF(E258&lt;&gt;"","M","")</f>
        <v/>
      </c>
      <c r="J258" s="73"/>
    </row>
    <row r="259" spans="1:10" x14ac:dyDescent="0.2">
      <c r="A259" s="55">
        <v>136</v>
      </c>
      <c r="B259" s="67" t="s">
        <v>766</v>
      </c>
      <c r="C259" s="59"/>
      <c r="D259" s="57" t="s">
        <v>767</v>
      </c>
      <c r="E259" s="58" t="s">
        <v>429</v>
      </c>
      <c r="F259" s="64">
        <v>42</v>
      </c>
      <c r="G259" s="97"/>
      <c r="H259" s="99">
        <f t="shared" si="7"/>
        <v>0</v>
      </c>
      <c r="I259" s="61" t="s">
        <v>300</v>
      </c>
      <c r="J259" s="73" t="s">
        <v>292</v>
      </c>
    </row>
    <row r="260" spans="1:10" x14ac:dyDescent="0.2">
      <c r="A260" s="55" t="str">
        <f ca="1">+IF(NOT(ISBLANK(INDIRECT("e"&amp;ROW()))),MAX(INDIRECT("a$16:A"&amp;ROW()-1))+1,"")</f>
        <v/>
      </c>
      <c r="B260" s="67" t="s">
        <v>768</v>
      </c>
      <c r="C260" s="59"/>
      <c r="D260" s="57" t="s">
        <v>769</v>
      </c>
      <c r="E260" s="68"/>
      <c r="F260" s="51"/>
      <c r="G260" s="96"/>
      <c r="H260" s="99" t="str">
        <f t="shared" si="7"/>
        <v/>
      </c>
      <c r="I260" s="61" t="str">
        <f>IF(E260&lt;&gt;"","M","")</f>
        <v/>
      </c>
      <c r="J260" s="73"/>
    </row>
    <row r="261" spans="1:10" ht="36" x14ac:dyDescent="0.2">
      <c r="A261" s="55">
        <v>137</v>
      </c>
      <c r="B261" s="67" t="s">
        <v>770</v>
      </c>
      <c r="C261" s="69" t="s">
        <v>243</v>
      </c>
      <c r="D261" s="57" t="s">
        <v>771</v>
      </c>
      <c r="E261" s="58" t="s">
        <v>429</v>
      </c>
      <c r="F261" s="64">
        <v>270</v>
      </c>
      <c r="G261" s="97"/>
      <c r="H261" s="99">
        <f t="shared" si="7"/>
        <v>0</v>
      </c>
      <c r="I261" s="61" t="s">
        <v>300</v>
      </c>
      <c r="J261" s="73" t="s">
        <v>292</v>
      </c>
    </row>
    <row r="262" spans="1:10" ht="36" x14ac:dyDescent="0.2">
      <c r="A262" s="55">
        <v>138</v>
      </c>
      <c r="B262" s="67" t="s">
        <v>772</v>
      </c>
      <c r="C262" s="69" t="s">
        <v>243</v>
      </c>
      <c r="D262" s="57" t="s">
        <v>773</v>
      </c>
      <c r="E262" s="58" t="s">
        <v>429</v>
      </c>
      <c r="F262" s="64">
        <v>359</v>
      </c>
      <c r="G262" s="97"/>
      <c r="H262" s="99">
        <f t="shared" si="7"/>
        <v>0</v>
      </c>
      <c r="I262" s="61" t="s">
        <v>300</v>
      </c>
      <c r="J262" s="73" t="s">
        <v>292</v>
      </c>
    </row>
    <row r="263" spans="1:10" x14ac:dyDescent="0.2">
      <c r="A263" s="55" t="str">
        <f ca="1">+IF(NOT(ISBLANK(INDIRECT("e"&amp;ROW()))),MAX(INDIRECT("a$16:A"&amp;ROW()-1))+1,"")</f>
        <v/>
      </c>
      <c r="B263" s="67" t="s">
        <v>774</v>
      </c>
      <c r="C263" s="59"/>
      <c r="D263" s="57" t="s">
        <v>775</v>
      </c>
      <c r="E263" s="68"/>
      <c r="F263" s="51"/>
      <c r="G263" s="96"/>
      <c r="H263" s="99" t="str">
        <f t="shared" si="7"/>
        <v/>
      </c>
      <c r="I263" s="61" t="str">
        <f>IF(E263&lt;&gt;"","M","")</f>
        <v/>
      </c>
      <c r="J263" s="73"/>
    </row>
    <row r="264" spans="1:10" x14ac:dyDescent="0.2">
      <c r="A264" s="55" t="str">
        <f ca="1">+IF(NOT(ISBLANK(INDIRECT("e"&amp;ROW()))),MAX(INDIRECT("a$16:A"&amp;ROW()-1))+1,"")</f>
        <v/>
      </c>
      <c r="B264" s="67" t="s">
        <v>776</v>
      </c>
      <c r="C264" s="69" t="s">
        <v>243</v>
      </c>
      <c r="D264" s="57" t="s">
        <v>777</v>
      </c>
      <c r="E264" s="58"/>
      <c r="F264" s="64"/>
      <c r="G264" s="97"/>
      <c r="H264" s="99" t="str">
        <f t="shared" si="7"/>
        <v/>
      </c>
      <c r="I264" s="61" t="str">
        <f>IF(E264&lt;&gt;"","M","")</f>
        <v/>
      </c>
      <c r="J264" s="73"/>
    </row>
    <row r="265" spans="1:10" ht="48" x14ac:dyDescent="0.2">
      <c r="A265" s="55">
        <v>139</v>
      </c>
      <c r="B265" s="67" t="s">
        <v>778</v>
      </c>
      <c r="C265" s="69" t="s">
        <v>243</v>
      </c>
      <c r="D265" s="57" t="s">
        <v>779</v>
      </c>
      <c r="E265" s="58" t="s">
        <v>429</v>
      </c>
      <c r="F265" s="64">
        <v>2839</v>
      </c>
      <c r="G265" s="97"/>
      <c r="H265" s="99">
        <f t="shared" si="7"/>
        <v>0</v>
      </c>
      <c r="I265" s="61" t="s">
        <v>300</v>
      </c>
      <c r="J265" s="73" t="s">
        <v>292</v>
      </c>
    </row>
    <row r="266" spans="1:10" ht="48" x14ac:dyDescent="0.2">
      <c r="A266" s="55">
        <v>140</v>
      </c>
      <c r="B266" s="67" t="s">
        <v>780</v>
      </c>
      <c r="C266" s="69" t="s">
        <v>243</v>
      </c>
      <c r="D266" s="57" t="s">
        <v>781</v>
      </c>
      <c r="E266" s="58" t="s">
        <v>429</v>
      </c>
      <c r="F266" s="64">
        <v>343</v>
      </c>
      <c r="G266" s="97"/>
      <c r="H266" s="99">
        <f t="shared" si="7"/>
        <v>0</v>
      </c>
      <c r="I266" s="61" t="s">
        <v>300</v>
      </c>
      <c r="J266" s="73" t="s">
        <v>292</v>
      </c>
    </row>
    <row r="267" spans="1:10" ht="48" x14ac:dyDescent="0.2">
      <c r="A267" s="55">
        <v>141</v>
      </c>
      <c r="B267" s="67" t="s">
        <v>782</v>
      </c>
      <c r="C267" s="69" t="s">
        <v>243</v>
      </c>
      <c r="D267" s="57" t="s">
        <v>783</v>
      </c>
      <c r="E267" s="58" t="s">
        <v>429</v>
      </c>
      <c r="F267" s="64">
        <v>1180</v>
      </c>
      <c r="G267" s="97"/>
      <c r="H267" s="99">
        <f t="shared" si="7"/>
        <v>0</v>
      </c>
      <c r="I267" s="61" t="s">
        <v>300</v>
      </c>
      <c r="J267" s="73" t="s">
        <v>292</v>
      </c>
    </row>
    <row r="268" spans="1:10" ht="48" x14ac:dyDescent="0.2">
      <c r="A268" s="55">
        <v>142</v>
      </c>
      <c r="B268" s="67" t="s">
        <v>784</v>
      </c>
      <c r="C268" s="69" t="s">
        <v>243</v>
      </c>
      <c r="D268" s="57" t="s">
        <v>785</v>
      </c>
      <c r="E268" s="58" t="s">
        <v>429</v>
      </c>
      <c r="F268" s="64">
        <v>618</v>
      </c>
      <c r="G268" s="97"/>
      <c r="H268" s="99">
        <f t="shared" si="7"/>
        <v>0</v>
      </c>
      <c r="I268" s="61" t="s">
        <v>300</v>
      </c>
      <c r="J268" s="73" t="s">
        <v>292</v>
      </c>
    </row>
    <row r="269" spans="1:10" ht="48" x14ac:dyDescent="0.2">
      <c r="A269" s="55">
        <v>143</v>
      </c>
      <c r="B269" s="67" t="s">
        <v>786</v>
      </c>
      <c r="C269" s="69" t="s">
        <v>243</v>
      </c>
      <c r="D269" s="57" t="s">
        <v>787</v>
      </c>
      <c r="E269" s="58" t="s">
        <v>429</v>
      </c>
      <c r="F269" s="64">
        <v>618</v>
      </c>
      <c r="G269" s="97"/>
      <c r="H269" s="99">
        <f t="shared" si="7"/>
        <v>0</v>
      </c>
      <c r="I269" s="61" t="s">
        <v>300</v>
      </c>
      <c r="J269" s="73" t="s">
        <v>292</v>
      </c>
    </row>
    <row r="270" spans="1:10" x14ac:dyDescent="0.2">
      <c r="A270" s="55" t="str">
        <f ca="1">+IF(NOT(ISBLANK(INDIRECT("e"&amp;ROW()))),MAX(INDIRECT("a$16:A"&amp;ROW()-1))+1,"")</f>
        <v/>
      </c>
      <c r="B270" s="67" t="s">
        <v>788</v>
      </c>
      <c r="C270" s="69" t="s">
        <v>243</v>
      </c>
      <c r="D270" s="57" t="s">
        <v>789</v>
      </c>
      <c r="E270" s="58"/>
      <c r="F270" s="64"/>
      <c r="G270" s="97"/>
      <c r="H270" s="99" t="str">
        <f t="shared" si="7"/>
        <v/>
      </c>
      <c r="I270" s="61" t="str">
        <f>IF(E270&lt;&gt;"","M","")</f>
        <v/>
      </c>
      <c r="J270" s="73"/>
    </row>
    <row r="271" spans="1:10" ht="24" x14ac:dyDescent="0.2">
      <c r="A271" s="55">
        <v>144</v>
      </c>
      <c r="B271" s="67" t="s">
        <v>790</v>
      </c>
      <c r="C271" s="69" t="s">
        <v>243</v>
      </c>
      <c r="D271" s="57" t="s">
        <v>791</v>
      </c>
      <c r="E271" s="58" t="s">
        <v>429</v>
      </c>
      <c r="F271" s="64">
        <v>2959</v>
      </c>
      <c r="G271" s="97"/>
      <c r="H271" s="99">
        <f t="shared" si="7"/>
        <v>0</v>
      </c>
      <c r="I271" s="61" t="s">
        <v>300</v>
      </c>
      <c r="J271" s="73" t="s">
        <v>292</v>
      </c>
    </row>
    <row r="272" spans="1:10" ht="24" x14ac:dyDescent="0.2">
      <c r="A272" s="55">
        <v>145</v>
      </c>
      <c r="B272" s="67" t="s">
        <v>792</v>
      </c>
      <c r="C272" s="69" t="s">
        <v>243</v>
      </c>
      <c r="D272" s="57" t="s">
        <v>793</v>
      </c>
      <c r="E272" s="58" t="s">
        <v>429</v>
      </c>
      <c r="F272" s="64">
        <v>618</v>
      </c>
      <c r="G272" s="97"/>
      <c r="H272" s="99">
        <f t="shared" si="7"/>
        <v>0</v>
      </c>
      <c r="I272" s="61" t="s">
        <v>300</v>
      </c>
      <c r="J272" s="73" t="s">
        <v>292</v>
      </c>
    </row>
    <row r="273" spans="1:10" ht="24" x14ac:dyDescent="0.2">
      <c r="A273" s="55">
        <v>146</v>
      </c>
      <c r="B273" s="67" t="s">
        <v>794</v>
      </c>
      <c r="C273" s="69" t="s">
        <v>243</v>
      </c>
      <c r="D273" s="57" t="s">
        <v>795</v>
      </c>
      <c r="E273" s="58" t="s">
        <v>404</v>
      </c>
      <c r="F273" s="64">
        <v>36</v>
      </c>
      <c r="G273" s="97"/>
      <c r="H273" s="99">
        <f t="shared" si="7"/>
        <v>0</v>
      </c>
      <c r="I273" s="61" t="s">
        <v>300</v>
      </c>
      <c r="J273" s="73" t="s">
        <v>292</v>
      </c>
    </row>
    <row r="274" spans="1:10" ht="24" x14ac:dyDescent="0.2">
      <c r="A274" s="55">
        <v>147</v>
      </c>
      <c r="B274" s="67" t="s">
        <v>796</v>
      </c>
      <c r="C274" s="69" t="s">
        <v>243</v>
      </c>
      <c r="D274" s="57" t="s">
        <v>797</v>
      </c>
      <c r="E274" s="58" t="s">
        <v>404</v>
      </c>
      <c r="F274" s="64">
        <v>20</v>
      </c>
      <c r="G274" s="97"/>
      <c r="H274" s="99">
        <f t="shared" si="7"/>
        <v>0</v>
      </c>
      <c r="I274" s="61" t="s">
        <v>300</v>
      </c>
      <c r="J274" s="73" t="s">
        <v>292</v>
      </c>
    </row>
    <row r="275" spans="1:10" x14ac:dyDescent="0.2">
      <c r="A275" s="55">
        <v>148</v>
      </c>
      <c r="B275" s="67" t="s">
        <v>798</v>
      </c>
      <c r="C275" s="69" t="s">
        <v>243</v>
      </c>
      <c r="D275" s="57" t="s">
        <v>799</v>
      </c>
      <c r="E275" s="58" t="s">
        <v>404</v>
      </c>
      <c r="F275" s="64">
        <v>22</v>
      </c>
      <c r="G275" s="97"/>
      <c r="H275" s="99">
        <f t="shared" si="7"/>
        <v>0</v>
      </c>
      <c r="I275" s="61" t="s">
        <v>300</v>
      </c>
      <c r="J275" s="73" t="s">
        <v>292</v>
      </c>
    </row>
    <row r="276" spans="1:10" ht="24" x14ac:dyDescent="0.2">
      <c r="A276" s="55">
        <v>149</v>
      </c>
      <c r="B276" s="67" t="s">
        <v>800</v>
      </c>
      <c r="C276" s="69" t="s">
        <v>243</v>
      </c>
      <c r="D276" s="57" t="s">
        <v>801</v>
      </c>
      <c r="E276" s="58" t="s">
        <v>404</v>
      </c>
      <c r="F276" s="64">
        <v>110</v>
      </c>
      <c r="G276" s="97"/>
      <c r="H276" s="99">
        <f t="shared" si="7"/>
        <v>0</v>
      </c>
      <c r="I276" s="61" t="s">
        <v>300</v>
      </c>
      <c r="J276" s="73" t="s">
        <v>292</v>
      </c>
    </row>
    <row r="277" spans="1:10" x14ac:dyDescent="0.2">
      <c r="A277" s="55" t="str">
        <f ca="1">+IF(NOT(ISBLANK(INDIRECT("e"&amp;ROW()))),MAX(INDIRECT("a$16:A"&amp;ROW()-1))+1,"")</f>
        <v/>
      </c>
      <c r="B277" s="67" t="s">
        <v>802</v>
      </c>
      <c r="C277" s="59"/>
      <c r="D277" s="57" t="s">
        <v>803</v>
      </c>
      <c r="E277" s="68"/>
      <c r="F277" s="51"/>
      <c r="G277" s="96"/>
      <c r="H277" s="99" t="str">
        <f t="shared" si="7"/>
        <v/>
      </c>
      <c r="I277" s="61" t="str">
        <f>IF(E277&lt;&gt;"","M","")</f>
        <v/>
      </c>
      <c r="J277" s="73"/>
    </row>
    <row r="278" spans="1:10" x14ac:dyDescent="0.2">
      <c r="A278" s="55" t="str">
        <f ca="1">+IF(NOT(ISBLANK(INDIRECT("e"&amp;ROW()))),MAX(INDIRECT("a$16:A"&amp;ROW()-1))+1,"")</f>
        <v/>
      </c>
      <c r="B278" s="67" t="s">
        <v>804</v>
      </c>
      <c r="C278" s="69" t="s">
        <v>243</v>
      </c>
      <c r="D278" s="57" t="s">
        <v>805</v>
      </c>
      <c r="E278" s="58"/>
      <c r="F278" s="64"/>
      <c r="G278" s="97"/>
      <c r="H278" s="99" t="str">
        <f t="shared" si="7"/>
        <v/>
      </c>
      <c r="I278" s="61" t="str">
        <f>IF(E278&lt;&gt;"","M","")</f>
        <v/>
      </c>
      <c r="J278" s="73"/>
    </row>
    <row r="279" spans="1:10" x14ac:dyDescent="0.2">
      <c r="A279" s="55">
        <v>150</v>
      </c>
      <c r="B279" s="67" t="s">
        <v>806</v>
      </c>
      <c r="C279" s="69" t="s">
        <v>243</v>
      </c>
      <c r="D279" s="57" t="s">
        <v>807</v>
      </c>
      <c r="E279" s="58" t="s">
        <v>429</v>
      </c>
      <c r="F279" s="64">
        <v>563</v>
      </c>
      <c r="G279" s="97"/>
      <c r="H279" s="99">
        <f t="shared" si="7"/>
        <v>0</v>
      </c>
      <c r="I279" s="61" t="s">
        <v>300</v>
      </c>
      <c r="J279" s="73" t="s">
        <v>292</v>
      </c>
    </row>
    <row r="280" spans="1:10" x14ac:dyDescent="0.2">
      <c r="A280" s="55">
        <v>151</v>
      </c>
      <c r="B280" s="67" t="s">
        <v>808</v>
      </c>
      <c r="C280" s="59"/>
      <c r="D280" s="57" t="s">
        <v>809</v>
      </c>
      <c r="E280" s="58" t="s">
        <v>429</v>
      </c>
      <c r="F280" s="64">
        <v>100</v>
      </c>
      <c r="G280" s="97"/>
      <c r="H280" s="99">
        <f t="shared" si="7"/>
        <v>0</v>
      </c>
      <c r="I280" s="61" t="s">
        <v>300</v>
      </c>
      <c r="J280" s="73" t="s">
        <v>292</v>
      </c>
    </row>
    <row r="281" spans="1:10" x14ac:dyDescent="0.2">
      <c r="A281" s="55">
        <v>152</v>
      </c>
      <c r="B281" s="67" t="s">
        <v>810</v>
      </c>
      <c r="C281" s="59"/>
      <c r="D281" s="57" t="s">
        <v>811</v>
      </c>
      <c r="E281" s="58" t="s">
        <v>429</v>
      </c>
      <c r="F281" s="64">
        <v>563</v>
      </c>
      <c r="G281" s="97"/>
      <c r="H281" s="99">
        <f t="shared" si="7"/>
        <v>0</v>
      </c>
      <c r="I281" s="61" t="s">
        <v>300</v>
      </c>
      <c r="J281" s="73" t="s">
        <v>292</v>
      </c>
    </row>
    <row r="282" spans="1:10" x14ac:dyDescent="0.2">
      <c r="A282" s="55">
        <v>153</v>
      </c>
      <c r="B282" s="67" t="s">
        <v>812</v>
      </c>
      <c r="C282" s="59"/>
      <c r="D282" s="57" t="s">
        <v>813</v>
      </c>
      <c r="E282" s="58" t="s">
        <v>429</v>
      </c>
      <c r="F282" s="64">
        <v>3341</v>
      </c>
      <c r="G282" s="97"/>
      <c r="H282" s="99">
        <f t="shared" si="7"/>
        <v>0</v>
      </c>
      <c r="I282" s="61" t="s">
        <v>300</v>
      </c>
      <c r="J282" s="73" t="s">
        <v>292</v>
      </c>
    </row>
    <row r="283" spans="1:10" x14ac:dyDescent="0.2">
      <c r="A283" s="55" t="str">
        <f ca="1">+IF(NOT(ISBLANK(INDIRECT("e"&amp;ROW()))),MAX(INDIRECT("a$16:A"&amp;ROW()-1))+1,"")</f>
        <v/>
      </c>
      <c r="B283" s="67" t="s">
        <v>814</v>
      </c>
      <c r="C283" s="59"/>
      <c r="D283" s="57" t="s">
        <v>815</v>
      </c>
      <c r="E283" s="68"/>
      <c r="F283" s="51"/>
      <c r="G283" s="96"/>
      <c r="H283" s="99" t="str">
        <f t="shared" si="7"/>
        <v/>
      </c>
      <c r="I283" s="61" t="str">
        <f>IF(E283&lt;&gt;"","M","")</f>
        <v/>
      </c>
      <c r="J283" s="73"/>
    </row>
    <row r="284" spans="1:10" ht="24" x14ac:dyDescent="0.2">
      <c r="A284" s="55" t="str">
        <f ca="1">+IF(NOT(ISBLANK(INDIRECT("e"&amp;ROW()))),MAX(INDIRECT("a$16:A"&amp;ROW()-1))+1,"")</f>
        <v/>
      </c>
      <c r="B284" s="67" t="s">
        <v>816</v>
      </c>
      <c r="C284" s="69" t="s">
        <v>243</v>
      </c>
      <c r="D284" s="57" t="s">
        <v>817</v>
      </c>
      <c r="E284" s="58"/>
      <c r="F284" s="64"/>
      <c r="G284" s="97"/>
      <c r="H284" s="99" t="str">
        <f t="shared" si="7"/>
        <v/>
      </c>
      <c r="I284" s="61" t="str">
        <f>IF(E284&lt;&gt;"","M","")</f>
        <v/>
      </c>
      <c r="J284" s="73"/>
    </row>
    <row r="285" spans="1:10" ht="24" x14ac:dyDescent="0.2">
      <c r="A285" s="55">
        <v>154</v>
      </c>
      <c r="B285" s="67" t="s">
        <v>818</v>
      </c>
      <c r="C285" s="69" t="s">
        <v>243</v>
      </c>
      <c r="D285" s="57" t="s">
        <v>819</v>
      </c>
      <c r="E285" s="58" t="s">
        <v>404</v>
      </c>
      <c r="F285" s="64">
        <v>15</v>
      </c>
      <c r="G285" s="97"/>
      <c r="H285" s="99">
        <f t="shared" si="7"/>
        <v>0</v>
      </c>
      <c r="I285" s="61" t="s">
        <v>300</v>
      </c>
      <c r="J285" s="73" t="s">
        <v>292</v>
      </c>
    </row>
    <row r="286" spans="1:10" ht="36" x14ac:dyDescent="0.2">
      <c r="A286" s="55">
        <v>155</v>
      </c>
      <c r="B286" s="67" t="s">
        <v>820</v>
      </c>
      <c r="C286" s="69" t="s">
        <v>243</v>
      </c>
      <c r="D286" s="57" t="s">
        <v>821</v>
      </c>
      <c r="E286" s="58" t="s">
        <v>404</v>
      </c>
      <c r="F286" s="64">
        <v>10</v>
      </c>
      <c r="G286" s="97"/>
      <c r="H286" s="99">
        <f t="shared" si="7"/>
        <v>0</v>
      </c>
      <c r="I286" s="61" t="s">
        <v>300</v>
      </c>
      <c r="J286" s="73" t="s">
        <v>292</v>
      </c>
    </row>
    <row r="287" spans="1:10" x14ac:dyDescent="0.2">
      <c r="A287" s="55" t="str">
        <f ca="1">+IF(NOT(ISBLANK(INDIRECT("e"&amp;ROW()))),MAX(INDIRECT("a$16:A"&amp;ROW()-1))+1,"")</f>
        <v/>
      </c>
      <c r="B287" s="67" t="s">
        <v>822</v>
      </c>
      <c r="C287" s="59"/>
      <c r="D287" s="57" t="s">
        <v>823</v>
      </c>
      <c r="E287" s="68"/>
      <c r="F287" s="51"/>
      <c r="G287" s="96"/>
      <c r="H287" s="99" t="str">
        <f t="shared" si="7"/>
        <v/>
      </c>
      <c r="I287" s="61" t="str">
        <f>IF(E287&lt;&gt;"","M","")</f>
        <v/>
      </c>
      <c r="J287" s="73"/>
    </row>
    <row r="288" spans="1:10" x14ac:dyDescent="0.2">
      <c r="A288" s="55" t="str">
        <f ca="1">+IF(NOT(ISBLANK(INDIRECT("e"&amp;ROW()))),MAX(INDIRECT("a$16:A"&amp;ROW()-1))+1,"")</f>
        <v/>
      </c>
      <c r="B288" s="67" t="s">
        <v>824</v>
      </c>
      <c r="C288" s="59"/>
      <c r="D288" s="57" t="s">
        <v>825</v>
      </c>
      <c r="E288" s="58"/>
      <c r="F288" s="64"/>
      <c r="G288" s="97"/>
      <c r="H288" s="99" t="str">
        <f t="shared" si="7"/>
        <v/>
      </c>
      <c r="I288" s="61" t="str">
        <f>IF(E288&lt;&gt;"","M","")</f>
        <v/>
      </c>
      <c r="J288" s="73"/>
    </row>
    <row r="289" spans="1:10" x14ac:dyDescent="0.2">
      <c r="A289" s="55">
        <v>156</v>
      </c>
      <c r="B289" s="67" t="s">
        <v>826</v>
      </c>
      <c r="C289" s="59"/>
      <c r="D289" s="57" t="s">
        <v>827</v>
      </c>
      <c r="E289" s="58" t="s">
        <v>404</v>
      </c>
      <c r="F289" s="64">
        <v>183</v>
      </c>
      <c r="G289" s="97"/>
      <c r="H289" s="99">
        <f t="shared" si="7"/>
        <v>0</v>
      </c>
      <c r="I289" s="61" t="s">
        <v>300</v>
      </c>
      <c r="J289" s="73" t="s">
        <v>292</v>
      </c>
    </row>
    <row r="290" spans="1:10" x14ac:dyDescent="0.2">
      <c r="A290" s="55" t="str">
        <f ca="1">+IF(NOT(ISBLANK(INDIRECT("e"&amp;ROW()))),MAX(INDIRECT("a$16:A"&amp;ROW()-1))+1,"")</f>
        <v/>
      </c>
      <c r="B290" s="67" t="s">
        <v>828</v>
      </c>
      <c r="C290" s="59"/>
      <c r="D290" s="57" t="s">
        <v>829</v>
      </c>
      <c r="E290" s="68"/>
      <c r="F290" s="51"/>
      <c r="G290" s="96"/>
      <c r="H290" s="99" t="str">
        <f t="shared" si="7"/>
        <v/>
      </c>
      <c r="I290" s="61" t="str">
        <f>IF(E290&lt;&gt;"","M","")</f>
        <v/>
      </c>
      <c r="J290" s="73"/>
    </row>
    <row r="291" spans="1:10" x14ac:dyDescent="0.2">
      <c r="A291" s="55" t="str">
        <f ca="1">+IF(NOT(ISBLANK(INDIRECT("e"&amp;ROW()))),MAX(INDIRECT("a$16:A"&amp;ROW()-1))+1,"")</f>
        <v/>
      </c>
      <c r="B291" s="67" t="s">
        <v>830</v>
      </c>
      <c r="C291" s="59"/>
      <c r="D291" s="57" t="s">
        <v>831</v>
      </c>
      <c r="E291" s="68"/>
      <c r="F291" s="51"/>
      <c r="G291" s="96"/>
      <c r="H291" s="99" t="str">
        <f t="shared" si="7"/>
        <v/>
      </c>
      <c r="I291" s="61" t="str">
        <f>IF(E291&lt;&gt;"","M","")</f>
        <v/>
      </c>
      <c r="J291" s="73"/>
    </row>
    <row r="292" spans="1:10" x14ac:dyDescent="0.2">
      <c r="A292" s="55" t="str">
        <f ca="1">+IF(NOT(ISBLANK(INDIRECT("e"&amp;ROW()))),MAX(INDIRECT("a$16:A"&amp;ROW()-1))+1,"")</f>
        <v/>
      </c>
      <c r="B292" s="67" t="s">
        <v>832</v>
      </c>
      <c r="C292" s="69" t="s">
        <v>243</v>
      </c>
      <c r="D292" s="57" t="s">
        <v>833</v>
      </c>
      <c r="E292" s="58"/>
      <c r="F292" s="64"/>
      <c r="G292" s="97"/>
      <c r="H292" s="99" t="str">
        <f t="shared" si="7"/>
        <v/>
      </c>
      <c r="I292" s="61" t="str">
        <f>IF(E292&lt;&gt;"","M","")</f>
        <v/>
      </c>
      <c r="J292" s="73"/>
    </row>
    <row r="293" spans="1:10" ht="24" x14ac:dyDescent="0.2">
      <c r="A293" s="55">
        <v>157</v>
      </c>
      <c r="B293" s="67" t="s">
        <v>834</v>
      </c>
      <c r="C293" s="69" t="s">
        <v>243</v>
      </c>
      <c r="D293" s="57" t="s">
        <v>835</v>
      </c>
      <c r="E293" s="58" t="s">
        <v>429</v>
      </c>
      <c r="F293" s="64">
        <v>17</v>
      </c>
      <c r="G293" s="97"/>
      <c r="H293" s="99">
        <f t="shared" si="7"/>
        <v>0</v>
      </c>
      <c r="I293" s="61" t="s">
        <v>300</v>
      </c>
      <c r="J293" s="73" t="s">
        <v>292</v>
      </c>
    </row>
    <row r="294" spans="1:10" ht="24" x14ac:dyDescent="0.2">
      <c r="A294" s="55">
        <v>158</v>
      </c>
      <c r="B294" s="67" t="s">
        <v>836</v>
      </c>
      <c r="C294" s="69" t="s">
        <v>243</v>
      </c>
      <c r="D294" s="57" t="s">
        <v>837</v>
      </c>
      <c r="E294" s="58" t="s">
        <v>429</v>
      </c>
      <c r="F294" s="64">
        <v>8.0500000000000007</v>
      </c>
      <c r="G294" s="97"/>
      <c r="H294" s="99">
        <f t="shared" si="7"/>
        <v>0</v>
      </c>
      <c r="I294" s="61" t="s">
        <v>300</v>
      </c>
      <c r="J294" s="73" t="s">
        <v>292</v>
      </c>
    </row>
    <row r="295" spans="1:10" ht="36" x14ac:dyDescent="0.2">
      <c r="A295" s="55">
        <v>159</v>
      </c>
      <c r="B295" s="67" t="s">
        <v>838</v>
      </c>
      <c r="C295" s="69" t="s">
        <v>243</v>
      </c>
      <c r="D295" s="57" t="s">
        <v>839</v>
      </c>
      <c r="E295" s="58" t="s">
        <v>429</v>
      </c>
      <c r="F295" s="64">
        <v>710</v>
      </c>
      <c r="G295" s="97"/>
      <c r="H295" s="99">
        <f t="shared" si="7"/>
        <v>0</v>
      </c>
      <c r="I295" s="61" t="s">
        <v>300</v>
      </c>
      <c r="J295" s="73" t="s">
        <v>292</v>
      </c>
    </row>
    <row r="296" spans="1:10" x14ac:dyDescent="0.2">
      <c r="A296" s="55" t="str">
        <f ca="1">+IF(NOT(ISBLANK(INDIRECT("e"&amp;ROW()))),MAX(INDIRECT("a$16:A"&amp;ROW()-1))+1,"")</f>
        <v/>
      </c>
      <c r="B296" s="67" t="s">
        <v>840</v>
      </c>
      <c r="C296" s="69" t="s">
        <v>243</v>
      </c>
      <c r="D296" s="57" t="s">
        <v>841</v>
      </c>
      <c r="E296" s="58"/>
      <c r="F296" s="64"/>
      <c r="G296" s="97"/>
      <c r="H296" s="99" t="str">
        <f t="shared" si="7"/>
        <v/>
      </c>
      <c r="I296" s="61" t="str">
        <f>IF(E296&lt;&gt;"","M","")</f>
        <v/>
      </c>
      <c r="J296" s="73"/>
    </row>
    <row r="297" spans="1:10" ht="36" x14ac:dyDescent="0.2">
      <c r="A297" s="55">
        <v>160</v>
      </c>
      <c r="B297" s="67" t="s">
        <v>842</v>
      </c>
      <c r="C297" s="69" t="s">
        <v>243</v>
      </c>
      <c r="D297" s="57" t="s">
        <v>843</v>
      </c>
      <c r="E297" s="58" t="s">
        <v>429</v>
      </c>
      <c r="F297" s="64">
        <v>461</v>
      </c>
      <c r="G297" s="97"/>
      <c r="H297" s="99">
        <f t="shared" si="7"/>
        <v>0</v>
      </c>
      <c r="I297" s="61" t="s">
        <v>300</v>
      </c>
      <c r="J297" s="73" t="s">
        <v>292</v>
      </c>
    </row>
    <row r="298" spans="1:10" ht="36" x14ac:dyDescent="0.2">
      <c r="A298" s="55">
        <v>161</v>
      </c>
      <c r="B298" s="67" t="s">
        <v>844</v>
      </c>
      <c r="C298" s="69" t="s">
        <v>243</v>
      </c>
      <c r="D298" s="57" t="s">
        <v>845</v>
      </c>
      <c r="E298" s="58" t="s">
        <v>429</v>
      </c>
      <c r="F298" s="64">
        <v>5</v>
      </c>
      <c r="G298" s="97"/>
      <c r="H298" s="99">
        <f t="shared" si="7"/>
        <v>0</v>
      </c>
      <c r="I298" s="61" t="s">
        <v>300</v>
      </c>
      <c r="J298" s="73" t="s">
        <v>292</v>
      </c>
    </row>
    <row r="299" spans="1:10" ht="48" x14ac:dyDescent="0.2">
      <c r="A299" s="55">
        <v>162</v>
      </c>
      <c r="B299" s="67" t="s">
        <v>846</v>
      </c>
      <c r="C299" s="69" t="s">
        <v>243</v>
      </c>
      <c r="D299" s="57" t="s">
        <v>847</v>
      </c>
      <c r="E299" s="58" t="s">
        <v>429</v>
      </c>
      <c r="F299" s="64">
        <v>53</v>
      </c>
      <c r="G299" s="97"/>
      <c r="H299" s="99">
        <f t="shared" si="7"/>
        <v>0</v>
      </c>
      <c r="I299" s="61" t="s">
        <v>300</v>
      </c>
      <c r="J299" s="73" t="s">
        <v>292</v>
      </c>
    </row>
    <row r="300" spans="1:10" ht="36" x14ac:dyDescent="0.2">
      <c r="A300" s="55">
        <v>163</v>
      </c>
      <c r="B300" s="67" t="s">
        <v>848</v>
      </c>
      <c r="C300" s="69" t="s">
        <v>243</v>
      </c>
      <c r="D300" s="57" t="s">
        <v>849</v>
      </c>
      <c r="E300" s="58" t="s">
        <v>429</v>
      </c>
      <c r="F300" s="64">
        <v>593</v>
      </c>
      <c r="G300" s="97"/>
      <c r="H300" s="99">
        <f t="shared" si="7"/>
        <v>0</v>
      </c>
      <c r="I300" s="61" t="s">
        <v>300</v>
      </c>
      <c r="J300" s="73" t="s">
        <v>292</v>
      </c>
    </row>
    <row r="301" spans="1:10" ht="48" x14ac:dyDescent="0.2">
      <c r="A301" s="55">
        <v>164</v>
      </c>
      <c r="B301" s="67" t="s">
        <v>850</v>
      </c>
      <c r="C301" s="69" t="s">
        <v>243</v>
      </c>
      <c r="D301" s="57" t="s">
        <v>851</v>
      </c>
      <c r="E301" s="58" t="s">
        <v>429</v>
      </c>
      <c r="F301" s="64">
        <v>8</v>
      </c>
      <c r="G301" s="97"/>
      <c r="H301" s="99">
        <f t="shared" si="7"/>
        <v>0</v>
      </c>
      <c r="I301" s="61" t="s">
        <v>300</v>
      </c>
      <c r="J301" s="73" t="s">
        <v>292</v>
      </c>
    </row>
    <row r="302" spans="1:10" ht="48" x14ac:dyDescent="0.2">
      <c r="A302" s="55">
        <v>165</v>
      </c>
      <c r="B302" s="67" t="s">
        <v>852</v>
      </c>
      <c r="C302" s="69" t="s">
        <v>243</v>
      </c>
      <c r="D302" s="57" t="s">
        <v>853</v>
      </c>
      <c r="E302" s="58" t="s">
        <v>429</v>
      </c>
      <c r="F302" s="64">
        <v>1519</v>
      </c>
      <c r="G302" s="97"/>
      <c r="H302" s="99">
        <f t="shared" si="7"/>
        <v>0</v>
      </c>
      <c r="I302" s="61" t="s">
        <v>300</v>
      </c>
      <c r="J302" s="73" t="s">
        <v>292</v>
      </c>
    </row>
    <row r="303" spans="1:10" ht="48" x14ac:dyDescent="0.2">
      <c r="A303" s="55">
        <v>166</v>
      </c>
      <c r="B303" s="67" t="s">
        <v>854</v>
      </c>
      <c r="C303" s="69" t="s">
        <v>243</v>
      </c>
      <c r="D303" s="57" t="s">
        <v>855</v>
      </c>
      <c r="E303" s="58" t="s">
        <v>429</v>
      </c>
      <c r="F303" s="64">
        <v>660</v>
      </c>
      <c r="G303" s="97"/>
      <c r="H303" s="99">
        <f t="shared" si="7"/>
        <v>0</v>
      </c>
      <c r="I303" s="61" t="s">
        <v>300</v>
      </c>
      <c r="J303" s="73" t="s">
        <v>292</v>
      </c>
    </row>
    <row r="304" spans="1:10" x14ac:dyDescent="0.2">
      <c r="A304" s="55" t="str">
        <f ca="1">+IF(NOT(ISBLANK(INDIRECT("e"&amp;ROW()))),MAX(INDIRECT("a$16:A"&amp;ROW()-1))+1,"")</f>
        <v/>
      </c>
      <c r="B304" s="67" t="s">
        <v>856</v>
      </c>
      <c r="C304" s="69" t="s">
        <v>243</v>
      </c>
      <c r="D304" s="57" t="s">
        <v>857</v>
      </c>
      <c r="E304" s="58"/>
      <c r="F304" s="64"/>
      <c r="G304" s="97"/>
      <c r="H304" s="99" t="str">
        <f t="shared" si="7"/>
        <v/>
      </c>
      <c r="I304" s="61" t="str">
        <f>IF(E304&lt;&gt;"","M","")</f>
        <v/>
      </c>
      <c r="J304" s="73"/>
    </row>
    <row r="305" spans="1:10" ht="36" x14ac:dyDescent="0.2">
      <c r="A305" s="55">
        <v>167</v>
      </c>
      <c r="B305" s="67" t="s">
        <v>858</v>
      </c>
      <c r="C305" s="69" t="s">
        <v>243</v>
      </c>
      <c r="D305" s="57" t="s">
        <v>859</v>
      </c>
      <c r="E305" s="58" t="s">
        <v>429</v>
      </c>
      <c r="F305" s="64">
        <v>89</v>
      </c>
      <c r="G305" s="97"/>
      <c r="H305" s="99">
        <f t="shared" si="7"/>
        <v>0</v>
      </c>
      <c r="I305" s="61" t="s">
        <v>300</v>
      </c>
      <c r="J305" s="73" t="s">
        <v>292</v>
      </c>
    </row>
    <row r="306" spans="1:10" x14ac:dyDescent="0.2">
      <c r="A306" s="55" t="str">
        <f ca="1">+IF(NOT(ISBLANK(INDIRECT("e"&amp;ROW()))),MAX(INDIRECT("a$16:A"&amp;ROW()-1))+1,"")</f>
        <v/>
      </c>
      <c r="B306" s="67" t="s">
        <v>860</v>
      </c>
      <c r="C306" s="69" t="s">
        <v>243</v>
      </c>
      <c r="D306" s="57" t="s">
        <v>861</v>
      </c>
      <c r="E306" s="58"/>
      <c r="F306" s="64"/>
      <c r="G306" s="97"/>
      <c r="H306" s="99" t="str">
        <f t="shared" si="7"/>
        <v/>
      </c>
      <c r="I306" s="61" t="str">
        <f>IF(E306&lt;&gt;"","M","")</f>
        <v/>
      </c>
      <c r="J306" s="73"/>
    </row>
    <row r="307" spans="1:10" ht="24" x14ac:dyDescent="0.2">
      <c r="A307" s="55">
        <v>168</v>
      </c>
      <c r="B307" s="67" t="s">
        <v>862</v>
      </c>
      <c r="C307" s="69" t="s">
        <v>243</v>
      </c>
      <c r="D307" s="57" t="s">
        <v>863</v>
      </c>
      <c r="E307" s="58" t="s">
        <v>379</v>
      </c>
      <c r="F307" s="64">
        <v>88</v>
      </c>
      <c r="G307" s="97"/>
      <c r="H307" s="99">
        <f t="shared" si="7"/>
        <v>0</v>
      </c>
      <c r="I307" s="61" t="s">
        <v>300</v>
      </c>
      <c r="J307" s="73" t="s">
        <v>292</v>
      </c>
    </row>
    <row r="308" spans="1:10" ht="24" x14ac:dyDescent="0.2">
      <c r="A308" s="55" t="str">
        <f ca="1">+IF(NOT(ISBLANK(INDIRECT("e"&amp;ROW()))),MAX(INDIRECT("a$16:A"&amp;ROW()-1))+1,"")</f>
        <v/>
      </c>
      <c r="B308" s="67" t="s">
        <v>864</v>
      </c>
      <c r="C308" s="69" t="s">
        <v>243</v>
      </c>
      <c r="D308" s="57" t="s">
        <v>865</v>
      </c>
      <c r="E308" s="58"/>
      <c r="F308" s="64"/>
      <c r="G308" s="97"/>
      <c r="H308" s="99" t="str">
        <f t="shared" si="7"/>
        <v/>
      </c>
      <c r="I308" s="61" t="str">
        <f>IF(E308&lt;&gt;"","M","")</f>
        <v/>
      </c>
      <c r="J308" s="73"/>
    </row>
    <row r="309" spans="1:10" ht="48" x14ac:dyDescent="0.2">
      <c r="A309" s="55">
        <v>169</v>
      </c>
      <c r="B309" s="67" t="s">
        <v>866</v>
      </c>
      <c r="C309" s="69" t="s">
        <v>243</v>
      </c>
      <c r="D309" s="57" t="s">
        <v>867</v>
      </c>
      <c r="E309" s="58" t="s">
        <v>429</v>
      </c>
      <c r="F309" s="64">
        <v>211</v>
      </c>
      <c r="G309" s="97"/>
      <c r="H309" s="99">
        <f t="shared" si="7"/>
        <v>0</v>
      </c>
      <c r="I309" s="61" t="s">
        <v>300</v>
      </c>
      <c r="J309" s="73" t="s">
        <v>292</v>
      </c>
    </row>
    <row r="310" spans="1:10" ht="48" x14ac:dyDescent="0.2">
      <c r="A310" s="55">
        <v>170</v>
      </c>
      <c r="B310" s="67" t="s">
        <v>868</v>
      </c>
      <c r="C310" s="69" t="s">
        <v>243</v>
      </c>
      <c r="D310" s="57" t="s">
        <v>869</v>
      </c>
      <c r="E310" s="58" t="s">
        <v>429</v>
      </c>
      <c r="F310" s="64">
        <v>136</v>
      </c>
      <c r="G310" s="97"/>
      <c r="H310" s="99">
        <f t="shared" si="7"/>
        <v>0</v>
      </c>
      <c r="I310" s="61" t="s">
        <v>300</v>
      </c>
      <c r="J310" s="73" t="s">
        <v>292</v>
      </c>
    </row>
    <row r="311" spans="1:10" ht="48" x14ac:dyDescent="0.2">
      <c r="A311" s="55">
        <v>171</v>
      </c>
      <c r="B311" s="67" t="s">
        <v>870</v>
      </c>
      <c r="C311" s="69" t="s">
        <v>243</v>
      </c>
      <c r="D311" s="57" t="s">
        <v>871</v>
      </c>
      <c r="E311" s="58" t="s">
        <v>429</v>
      </c>
      <c r="F311" s="64">
        <v>57</v>
      </c>
      <c r="G311" s="97"/>
      <c r="H311" s="99">
        <f t="shared" si="7"/>
        <v>0</v>
      </c>
      <c r="I311" s="61" t="s">
        <v>300</v>
      </c>
      <c r="J311" s="73" t="s">
        <v>292</v>
      </c>
    </row>
    <row r="312" spans="1:10" ht="48" x14ac:dyDescent="0.2">
      <c r="A312" s="55">
        <v>172</v>
      </c>
      <c r="B312" s="67" t="s">
        <v>872</v>
      </c>
      <c r="C312" s="69" t="s">
        <v>243</v>
      </c>
      <c r="D312" s="57" t="s">
        <v>873</v>
      </c>
      <c r="E312" s="58" t="s">
        <v>429</v>
      </c>
      <c r="F312" s="64">
        <v>89</v>
      </c>
      <c r="G312" s="97"/>
      <c r="H312" s="99">
        <f t="shared" si="7"/>
        <v>0</v>
      </c>
      <c r="I312" s="61" t="s">
        <v>300</v>
      </c>
      <c r="J312" s="73" t="s">
        <v>292</v>
      </c>
    </row>
    <row r="313" spans="1:10" ht="48" x14ac:dyDescent="0.2">
      <c r="A313" s="55">
        <v>173</v>
      </c>
      <c r="B313" s="67" t="s">
        <v>874</v>
      </c>
      <c r="C313" s="69" t="s">
        <v>243</v>
      </c>
      <c r="D313" s="57" t="s">
        <v>875</v>
      </c>
      <c r="E313" s="58" t="s">
        <v>429</v>
      </c>
      <c r="F313" s="64">
        <v>126</v>
      </c>
      <c r="G313" s="97"/>
      <c r="H313" s="99">
        <f t="shared" si="7"/>
        <v>0</v>
      </c>
      <c r="I313" s="61" t="s">
        <v>300</v>
      </c>
      <c r="J313" s="73" t="s">
        <v>292</v>
      </c>
    </row>
    <row r="314" spans="1:10" ht="48" x14ac:dyDescent="0.2">
      <c r="A314" s="55">
        <v>174</v>
      </c>
      <c r="B314" s="67" t="s">
        <v>876</v>
      </c>
      <c r="C314" s="69" t="s">
        <v>243</v>
      </c>
      <c r="D314" s="57" t="s">
        <v>877</v>
      </c>
      <c r="E314" s="58" t="s">
        <v>429</v>
      </c>
      <c r="F314" s="64">
        <v>20</v>
      </c>
      <c r="G314" s="97"/>
      <c r="H314" s="99">
        <f t="shared" si="7"/>
        <v>0</v>
      </c>
      <c r="I314" s="61" t="s">
        <v>300</v>
      </c>
      <c r="J314" s="73" t="s">
        <v>292</v>
      </c>
    </row>
    <row r="315" spans="1:10" x14ac:dyDescent="0.2">
      <c r="A315" s="55" t="str">
        <f ca="1">+IF(NOT(ISBLANK(INDIRECT("e"&amp;ROW()))),MAX(INDIRECT("a$16:A"&amp;ROW()-1))+1,"")</f>
        <v/>
      </c>
      <c r="B315" s="67" t="s">
        <v>878</v>
      </c>
      <c r="C315" s="59"/>
      <c r="D315" s="57" t="s">
        <v>879</v>
      </c>
      <c r="E315" s="68"/>
      <c r="F315" s="51"/>
      <c r="G315" s="96"/>
      <c r="H315" s="99" t="str">
        <f t="shared" si="7"/>
        <v/>
      </c>
      <c r="I315" s="61" t="str">
        <f>IF(E315&lt;&gt;"","M","")</f>
        <v/>
      </c>
      <c r="J315" s="73"/>
    </row>
    <row r="316" spans="1:10" x14ac:dyDescent="0.2">
      <c r="A316" s="55" t="str">
        <f ca="1">+IF(NOT(ISBLANK(INDIRECT("e"&amp;ROW()))),MAX(INDIRECT("a$16:A"&amp;ROW()-1))+1,"")</f>
        <v/>
      </c>
      <c r="B316" s="67" t="s">
        <v>880</v>
      </c>
      <c r="C316" s="69" t="s">
        <v>243</v>
      </c>
      <c r="D316" s="57" t="s">
        <v>881</v>
      </c>
      <c r="E316" s="58"/>
      <c r="F316" s="64"/>
      <c r="G316" s="97"/>
      <c r="H316" s="99" t="str">
        <f t="shared" si="7"/>
        <v/>
      </c>
      <c r="I316" s="61" t="str">
        <f>IF(E316&lt;&gt;"","M","")</f>
        <v/>
      </c>
      <c r="J316" s="73"/>
    </row>
    <row r="317" spans="1:10" ht="24" x14ac:dyDescent="0.2">
      <c r="A317" s="55">
        <v>175</v>
      </c>
      <c r="B317" s="67" t="s">
        <v>882</v>
      </c>
      <c r="C317" s="69" t="s">
        <v>243</v>
      </c>
      <c r="D317" s="57" t="s">
        <v>883</v>
      </c>
      <c r="E317" s="58" t="s">
        <v>429</v>
      </c>
      <c r="F317" s="64">
        <v>1560</v>
      </c>
      <c r="G317" s="97"/>
      <c r="H317" s="99">
        <f t="shared" si="7"/>
        <v>0</v>
      </c>
      <c r="I317" s="61" t="s">
        <v>300</v>
      </c>
      <c r="J317" s="73" t="s">
        <v>292</v>
      </c>
    </row>
    <row r="318" spans="1:10" x14ac:dyDescent="0.2">
      <c r="A318" s="55" t="str">
        <f ca="1">+IF(NOT(ISBLANK(INDIRECT("e"&amp;ROW()))),MAX(INDIRECT("a$16:A"&amp;ROW()-1))+1,"")</f>
        <v/>
      </c>
      <c r="B318" s="67" t="s">
        <v>884</v>
      </c>
      <c r="C318" s="59"/>
      <c r="D318" s="57" t="s">
        <v>885</v>
      </c>
      <c r="E318" s="68"/>
      <c r="F318" s="51"/>
      <c r="G318" s="96"/>
      <c r="H318" s="99" t="str">
        <f t="shared" si="7"/>
        <v/>
      </c>
      <c r="I318" s="61" t="str">
        <f>IF(E318&lt;&gt;"","M","")</f>
        <v/>
      </c>
      <c r="J318" s="73"/>
    </row>
    <row r="319" spans="1:10" ht="36" x14ac:dyDescent="0.2">
      <c r="A319" s="55" t="str">
        <f ca="1">+IF(NOT(ISBLANK(INDIRECT("e"&amp;ROW()))),MAX(INDIRECT("a$16:A"&amp;ROW()-1))+1,"")</f>
        <v/>
      </c>
      <c r="B319" s="67" t="s">
        <v>886</v>
      </c>
      <c r="C319" s="69" t="s">
        <v>243</v>
      </c>
      <c r="D319" s="57" t="s">
        <v>887</v>
      </c>
      <c r="E319" s="58"/>
      <c r="F319" s="64"/>
      <c r="G319" s="97"/>
      <c r="H319" s="99" t="str">
        <f t="shared" si="7"/>
        <v/>
      </c>
      <c r="I319" s="61" t="str">
        <f>IF(E319&lt;&gt;"","M","")</f>
        <v/>
      </c>
      <c r="J319" s="73"/>
    </row>
    <row r="320" spans="1:10" ht="36" x14ac:dyDescent="0.2">
      <c r="A320" s="55">
        <v>176</v>
      </c>
      <c r="B320" s="67" t="s">
        <v>888</v>
      </c>
      <c r="C320" s="69" t="s">
        <v>243</v>
      </c>
      <c r="D320" s="57" t="s">
        <v>889</v>
      </c>
      <c r="E320" s="58" t="s">
        <v>429</v>
      </c>
      <c r="F320" s="64">
        <v>963</v>
      </c>
      <c r="G320" s="97"/>
      <c r="H320" s="99">
        <f t="shared" si="7"/>
        <v>0</v>
      </c>
      <c r="I320" s="61" t="s">
        <v>300</v>
      </c>
      <c r="J320" s="73" t="s">
        <v>292</v>
      </c>
    </row>
    <row r="321" spans="1:10" ht="36" x14ac:dyDescent="0.2">
      <c r="A321" s="55">
        <v>177</v>
      </c>
      <c r="B321" s="67" t="s">
        <v>890</v>
      </c>
      <c r="C321" s="69" t="s">
        <v>243</v>
      </c>
      <c r="D321" s="57" t="s">
        <v>891</v>
      </c>
      <c r="E321" s="58" t="s">
        <v>429</v>
      </c>
      <c r="F321" s="64">
        <v>22</v>
      </c>
      <c r="G321" s="97"/>
      <c r="H321" s="99">
        <f t="shared" si="7"/>
        <v>0</v>
      </c>
      <c r="I321" s="61" t="s">
        <v>300</v>
      </c>
      <c r="J321" s="73" t="s">
        <v>292</v>
      </c>
    </row>
    <row r="322" spans="1:10" ht="48" x14ac:dyDescent="0.2">
      <c r="A322" s="55">
        <v>178</v>
      </c>
      <c r="B322" s="67" t="s">
        <v>892</v>
      </c>
      <c r="C322" s="69" t="s">
        <v>243</v>
      </c>
      <c r="D322" s="57" t="s">
        <v>893</v>
      </c>
      <c r="E322" s="58" t="s">
        <v>429</v>
      </c>
      <c r="F322" s="64">
        <v>22</v>
      </c>
      <c r="G322" s="97"/>
      <c r="H322" s="99">
        <f t="shared" ref="H322:H385" si="8">+IF(AND(F322="",G322=""),"",ROUND(F322*G322,2))</f>
        <v>0</v>
      </c>
      <c r="I322" s="61" t="s">
        <v>300</v>
      </c>
      <c r="J322" s="73" t="s">
        <v>292</v>
      </c>
    </row>
    <row r="323" spans="1:10" ht="24" x14ac:dyDescent="0.2">
      <c r="A323" s="55" t="str">
        <f ca="1">+IF(NOT(ISBLANK(INDIRECT("e"&amp;ROW()))),MAX(INDIRECT("a$16:A"&amp;ROW()-1))+1,"")</f>
        <v/>
      </c>
      <c r="B323" s="67" t="s">
        <v>894</v>
      </c>
      <c r="C323" s="69" t="s">
        <v>243</v>
      </c>
      <c r="D323" s="57" t="s">
        <v>895</v>
      </c>
      <c r="E323" s="58"/>
      <c r="F323" s="64"/>
      <c r="G323" s="97"/>
      <c r="H323" s="99" t="str">
        <f t="shared" si="8"/>
        <v/>
      </c>
      <c r="I323" s="61" t="str">
        <f>IF(E323&lt;&gt;"","M","")</f>
        <v/>
      </c>
      <c r="J323" s="73"/>
    </row>
    <row r="324" spans="1:10" ht="24" x14ac:dyDescent="0.2">
      <c r="A324" s="55">
        <v>179</v>
      </c>
      <c r="B324" s="67" t="s">
        <v>896</v>
      </c>
      <c r="C324" s="69" t="s">
        <v>243</v>
      </c>
      <c r="D324" s="57" t="s">
        <v>897</v>
      </c>
      <c r="E324" s="58" t="s">
        <v>429</v>
      </c>
      <c r="F324" s="64">
        <v>483</v>
      </c>
      <c r="G324" s="97"/>
      <c r="H324" s="99">
        <f t="shared" si="8"/>
        <v>0</v>
      </c>
      <c r="I324" s="61" t="s">
        <v>300</v>
      </c>
      <c r="J324" s="73" t="s">
        <v>292</v>
      </c>
    </row>
    <row r="325" spans="1:10" ht="36" x14ac:dyDescent="0.2">
      <c r="A325" s="55" t="str">
        <f ca="1">+IF(NOT(ISBLANK(INDIRECT("e"&amp;ROW()))),MAX(INDIRECT("a$16:A"&amp;ROW()-1))+1,"")</f>
        <v/>
      </c>
      <c r="B325" s="67" t="s">
        <v>898</v>
      </c>
      <c r="C325" s="69" t="s">
        <v>243</v>
      </c>
      <c r="D325" s="57" t="s">
        <v>899</v>
      </c>
      <c r="E325" s="58"/>
      <c r="F325" s="64"/>
      <c r="G325" s="97"/>
      <c r="H325" s="99" t="str">
        <f t="shared" si="8"/>
        <v/>
      </c>
      <c r="I325" s="61" t="str">
        <f>IF(E325&lt;&gt;"","M","")</f>
        <v/>
      </c>
      <c r="J325" s="73"/>
    </row>
    <row r="326" spans="1:10" ht="36" x14ac:dyDescent="0.2">
      <c r="A326" s="55">
        <v>180</v>
      </c>
      <c r="B326" s="67" t="s">
        <v>900</v>
      </c>
      <c r="C326" s="69" t="s">
        <v>243</v>
      </c>
      <c r="D326" s="57" t="s">
        <v>901</v>
      </c>
      <c r="E326" s="58" t="s">
        <v>429</v>
      </c>
      <c r="F326" s="64">
        <v>2</v>
      </c>
      <c r="G326" s="97"/>
      <c r="H326" s="99">
        <f t="shared" si="8"/>
        <v>0</v>
      </c>
      <c r="I326" s="61" t="s">
        <v>300</v>
      </c>
      <c r="J326" s="73" t="s">
        <v>292</v>
      </c>
    </row>
    <row r="327" spans="1:10" ht="36" x14ac:dyDescent="0.2">
      <c r="A327" s="55">
        <v>181</v>
      </c>
      <c r="B327" s="67" t="s">
        <v>902</v>
      </c>
      <c r="C327" s="69" t="s">
        <v>243</v>
      </c>
      <c r="D327" s="57" t="s">
        <v>903</v>
      </c>
      <c r="E327" s="58" t="s">
        <v>429</v>
      </c>
      <c r="F327" s="64">
        <v>89</v>
      </c>
      <c r="G327" s="97"/>
      <c r="H327" s="99">
        <f t="shared" si="8"/>
        <v>0</v>
      </c>
      <c r="I327" s="61" t="s">
        <v>300</v>
      </c>
      <c r="J327" s="73" t="s">
        <v>292</v>
      </c>
    </row>
    <row r="328" spans="1:10" ht="36" x14ac:dyDescent="0.2">
      <c r="A328" s="55">
        <v>182</v>
      </c>
      <c r="B328" s="67" t="s">
        <v>904</v>
      </c>
      <c r="C328" s="69" t="s">
        <v>243</v>
      </c>
      <c r="D328" s="57" t="s">
        <v>905</v>
      </c>
      <c r="E328" s="58" t="s">
        <v>429</v>
      </c>
      <c r="F328" s="64">
        <v>189</v>
      </c>
      <c r="G328" s="97"/>
      <c r="H328" s="99">
        <f t="shared" si="8"/>
        <v>0</v>
      </c>
      <c r="I328" s="61" t="s">
        <v>300</v>
      </c>
      <c r="J328" s="73" t="s">
        <v>292</v>
      </c>
    </row>
    <row r="329" spans="1:10" ht="36" x14ac:dyDescent="0.2">
      <c r="A329" s="55" t="str">
        <f ca="1">+IF(NOT(ISBLANK(INDIRECT("e"&amp;ROW()))),MAX(INDIRECT("a$16:A"&amp;ROW()-1))+1,"")</f>
        <v/>
      </c>
      <c r="B329" s="67" t="s">
        <v>906</v>
      </c>
      <c r="C329" s="69" t="s">
        <v>243</v>
      </c>
      <c r="D329" s="57" t="s">
        <v>907</v>
      </c>
      <c r="E329" s="58"/>
      <c r="F329" s="64"/>
      <c r="G329" s="97"/>
      <c r="H329" s="99" t="str">
        <f t="shared" si="8"/>
        <v/>
      </c>
      <c r="I329" s="61" t="str">
        <f>IF(E329&lt;&gt;"","M","")</f>
        <v/>
      </c>
      <c r="J329" s="73"/>
    </row>
    <row r="330" spans="1:10" ht="36" x14ac:dyDescent="0.2">
      <c r="A330" s="55">
        <v>183</v>
      </c>
      <c r="B330" s="67" t="s">
        <v>908</v>
      </c>
      <c r="C330" s="69" t="s">
        <v>243</v>
      </c>
      <c r="D330" s="57" t="s">
        <v>909</v>
      </c>
      <c r="E330" s="58" t="s">
        <v>429</v>
      </c>
      <c r="F330" s="64">
        <v>130</v>
      </c>
      <c r="G330" s="97"/>
      <c r="H330" s="99">
        <f t="shared" si="8"/>
        <v>0</v>
      </c>
      <c r="I330" s="61" t="s">
        <v>300</v>
      </c>
      <c r="J330" s="73" t="s">
        <v>292</v>
      </c>
    </row>
    <row r="331" spans="1:10" x14ac:dyDescent="0.2">
      <c r="A331" s="55" t="str">
        <f ca="1">+IF(NOT(ISBLANK(INDIRECT("e"&amp;ROW()))),MAX(INDIRECT("a$16:A"&amp;ROW()-1))+1,"")</f>
        <v/>
      </c>
      <c r="B331" s="67" t="s">
        <v>910</v>
      </c>
      <c r="C331" s="59"/>
      <c r="D331" s="57" t="s">
        <v>911</v>
      </c>
      <c r="E331" s="68"/>
      <c r="F331" s="51"/>
      <c r="G331" s="96"/>
      <c r="H331" s="99" t="str">
        <f t="shared" si="8"/>
        <v/>
      </c>
      <c r="I331" s="61" t="str">
        <f>IF(E331&lt;&gt;"","M","")</f>
        <v/>
      </c>
      <c r="J331" s="73"/>
    </row>
    <row r="332" spans="1:10" x14ac:dyDescent="0.2">
      <c r="A332" s="55" t="str">
        <f ca="1">+IF(NOT(ISBLANK(INDIRECT("e"&amp;ROW()))),MAX(INDIRECT("a$16:A"&amp;ROW()-1))+1,"")</f>
        <v/>
      </c>
      <c r="B332" s="67" t="s">
        <v>912</v>
      </c>
      <c r="C332" s="59"/>
      <c r="D332" s="57" t="s">
        <v>913</v>
      </c>
      <c r="E332" s="68"/>
      <c r="F332" s="51"/>
      <c r="G332" s="96"/>
      <c r="H332" s="99" t="str">
        <f t="shared" si="8"/>
        <v/>
      </c>
      <c r="I332" s="61" t="str">
        <f>IF(E332&lt;&gt;"","M","")</f>
        <v/>
      </c>
      <c r="J332" s="73"/>
    </row>
    <row r="333" spans="1:10" ht="24" x14ac:dyDescent="0.2">
      <c r="A333" s="55" t="str">
        <f ca="1">+IF(NOT(ISBLANK(INDIRECT("e"&amp;ROW()))),MAX(INDIRECT("a$16:A"&amp;ROW()-1))+1,"")</f>
        <v/>
      </c>
      <c r="B333" s="67" t="s">
        <v>914</v>
      </c>
      <c r="C333" s="69" t="s">
        <v>243</v>
      </c>
      <c r="D333" s="57" t="s">
        <v>915</v>
      </c>
      <c r="E333" s="58"/>
      <c r="F333" s="64"/>
      <c r="G333" s="97"/>
      <c r="H333" s="99" t="str">
        <f t="shared" si="8"/>
        <v/>
      </c>
      <c r="I333" s="61" t="str">
        <f>IF(E333&lt;&gt;"","M","")</f>
        <v/>
      </c>
      <c r="J333" s="73"/>
    </row>
    <row r="334" spans="1:10" ht="24" x14ac:dyDescent="0.2">
      <c r="A334" s="55">
        <v>184</v>
      </c>
      <c r="B334" s="67" t="s">
        <v>916</v>
      </c>
      <c r="C334" s="69" t="s">
        <v>243</v>
      </c>
      <c r="D334" s="57" t="s">
        <v>917</v>
      </c>
      <c r="E334" s="58" t="s">
        <v>429</v>
      </c>
      <c r="F334" s="64">
        <v>970</v>
      </c>
      <c r="G334" s="97"/>
      <c r="H334" s="99">
        <f t="shared" si="8"/>
        <v>0</v>
      </c>
      <c r="I334" s="61" t="s">
        <v>300</v>
      </c>
      <c r="J334" s="73" t="s">
        <v>292</v>
      </c>
    </row>
    <row r="335" spans="1:10" x14ac:dyDescent="0.2">
      <c r="A335" s="55">
        <v>185</v>
      </c>
      <c r="B335" s="67" t="s">
        <v>918</v>
      </c>
      <c r="C335" s="69" t="s">
        <v>243</v>
      </c>
      <c r="D335" s="57" t="s">
        <v>919</v>
      </c>
      <c r="E335" s="58" t="s">
        <v>429</v>
      </c>
      <c r="F335" s="64">
        <v>89</v>
      </c>
      <c r="G335" s="97"/>
      <c r="H335" s="99">
        <f t="shared" si="8"/>
        <v>0</v>
      </c>
      <c r="I335" s="61" t="s">
        <v>300</v>
      </c>
      <c r="J335" s="73" t="s">
        <v>292</v>
      </c>
    </row>
    <row r="336" spans="1:10" x14ac:dyDescent="0.2">
      <c r="A336" s="55" t="str">
        <f ca="1">+IF(NOT(ISBLANK(INDIRECT("e"&amp;ROW()))),MAX(INDIRECT("a$16:A"&amp;ROW()-1))+1,"")</f>
        <v/>
      </c>
      <c r="B336" s="67" t="s">
        <v>920</v>
      </c>
      <c r="C336" s="59"/>
      <c r="D336" s="57" t="s">
        <v>921</v>
      </c>
      <c r="E336" s="68"/>
      <c r="F336" s="51"/>
      <c r="G336" s="96"/>
      <c r="H336" s="99" t="str">
        <f t="shared" si="8"/>
        <v/>
      </c>
      <c r="I336" s="61" t="str">
        <f>IF(E336&lt;&gt;"","M","")</f>
        <v/>
      </c>
      <c r="J336" s="73"/>
    </row>
    <row r="337" spans="1:10" x14ac:dyDescent="0.2">
      <c r="A337" s="55">
        <v>186</v>
      </c>
      <c r="B337" s="67" t="s">
        <v>922</v>
      </c>
      <c r="C337" s="69" t="s">
        <v>243</v>
      </c>
      <c r="D337" s="57" t="s">
        <v>923</v>
      </c>
      <c r="E337" s="58" t="s">
        <v>429</v>
      </c>
      <c r="F337" s="64">
        <v>154</v>
      </c>
      <c r="G337" s="97"/>
      <c r="H337" s="99">
        <f t="shared" si="8"/>
        <v>0</v>
      </c>
      <c r="I337" s="61" t="s">
        <v>300</v>
      </c>
      <c r="J337" s="73" t="s">
        <v>292</v>
      </c>
    </row>
    <row r="338" spans="1:10" x14ac:dyDescent="0.2">
      <c r="A338" s="55" t="str">
        <f ca="1">+IF(NOT(ISBLANK(INDIRECT("e"&amp;ROW()))),MAX(INDIRECT("a$16:A"&amp;ROW()-1))+1,"")</f>
        <v/>
      </c>
      <c r="B338" s="67" t="s">
        <v>924</v>
      </c>
      <c r="C338" s="69" t="s">
        <v>243</v>
      </c>
      <c r="D338" s="57" t="s">
        <v>925</v>
      </c>
      <c r="E338" s="58"/>
      <c r="F338" s="64"/>
      <c r="G338" s="97"/>
      <c r="H338" s="99" t="str">
        <f t="shared" si="8"/>
        <v/>
      </c>
      <c r="I338" s="61" t="str">
        <f>IF(E338&lt;&gt;"","M","")</f>
        <v/>
      </c>
      <c r="J338" s="73"/>
    </row>
    <row r="339" spans="1:10" ht="24" x14ac:dyDescent="0.2">
      <c r="A339" s="55">
        <v>187</v>
      </c>
      <c r="B339" s="67" t="s">
        <v>926</v>
      </c>
      <c r="C339" s="69" t="s">
        <v>243</v>
      </c>
      <c r="D339" s="57" t="s">
        <v>927</v>
      </c>
      <c r="E339" s="58" t="s">
        <v>404</v>
      </c>
      <c r="F339" s="64">
        <v>172</v>
      </c>
      <c r="G339" s="97"/>
      <c r="H339" s="99">
        <f t="shared" si="8"/>
        <v>0</v>
      </c>
      <c r="I339" s="61" t="s">
        <v>300</v>
      </c>
      <c r="J339" s="73" t="s">
        <v>292</v>
      </c>
    </row>
    <row r="340" spans="1:10" ht="24" x14ac:dyDescent="0.2">
      <c r="A340" s="55">
        <v>188</v>
      </c>
      <c r="B340" s="67" t="s">
        <v>928</v>
      </c>
      <c r="C340" s="69" t="s">
        <v>243</v>
      </c>
      <c r="D340" s="57" t="s">
        <v>929</v>
      </c>
      <c r="E340" s="58" t="s">
        <v>404</v>
      </c>
      <c r="F340" s="64">
        <v>49</v>
      </c>
      <c r="G340" s="97"/>
      <c r="H340" s="99">
        <f t="shared" si="8"/>
        <v>0</v>
      </c>
      <c r="I340" s="61" t="s">
        <v>300</v>
      </c>
      <c r="J340" s="73" t="s">
        <v>292</v>
      </c>
    </row>
    <row r="341" spans="1:10" x14ac:dyDescent="0.2">
      <c r="A341" s="55" t="str">
        <f ca="1">+IF(NOT(ISBLANK(INDIRECT("e"&amp;ROW()))),MAX(INDIRECT("a$16:A"&amp;ROW()-1))+1,"")</f>
        <v/>
      </c>
      <c r="B341" s="67" t="s">
        <v>930</v>
      </c>
      <c r="C341" s="69" t="s">
        <v>243</v>
      </c>
      <c r="D341" s="57" t="s">
        <v>931</v>
      </c>
      <c r="E341" s="58"/>
      <c r="F341" s="64"/>
      <c r="G341" s="97"/>
      <c r="H341" s="99" t="str">
        <f t="shared" si="8"/>
        <v/>
      </c>
      <c r="I341" s="61" t="str">
        <f>IF(E341&lt;&gt;"","M","")</f>
        <v/>
      </c>
      <c r="J341" s="73"/>
    </row>
    <row r="342" spans="1:10" x14ac:dyDescent="0.2">
      <c r="A342" s="55">
        <v>189</v>
      </c>
      <c r="B342" s="67" t="s">
        <v>932</v>
      </c>
      <c r="C342" s="69" t="s">
        <v>243</v>
      </c>
      <c r="D342" s="57" t="s">
        <v>933</v>
      </c>
      <c r="E342" s="58" t="s">
        <v>407</v>
      </c>
      <c r="F342" s="64">
        <v>12</v>
      </c>
      <c r="G342" s="97"/>
      <c r="H342" s="99">
        <f t="shared" si="8"/>
        <v>0</v>
      </c>
      <c r="I342" s="61" t="s">
        <v>300</v>
      </c>
      <c r="J342" s="73" t="s">
        <v>292</v>
      </c>
    </row>
    <row r="343" spans="1:10" x14ac:dyDescent="0.2">
      <c r="A343" s="55">
        <v>190</v>
      </c>
      <c r="B343" s="67" t="s">
        <v>934</v>
      </c>
      <c r="C343" s="69" t="s">
        <v>243</v>
      </c>
      <c r="D343" s="57" t="s">
        <v>935</v>
      </c>
      <c r="E343" s="58" t="s">
        <v>407</v>
      </c>
      <c r="F343" s="64">
        <v>3</v>
      </c>
      <c r="G343" s="97"/>
      <c r="H343" s="99">
        <f t="shared" si="8"/>
        <v>0</v>
      </c>
      <c r="I343" s="61" t="s">
        <v>300</v>
      </c>
      <c r="J343" s="73" t="s">
        <v>292</v>
      </c>
    </row>
    <row r="344" spans="1:10" x14ac:dyDescent="0.2">
      <c r="A344" s="55">
        <v>191</v>
      </c>
      <c r="B344" s="67" t="s">
        <v>936</v>
      </c>
      <c r="C344" s="69" t="s">
        <v>243</v>
      </c>
      <c r="D344" s="57" t="s">
        <v>937</v>
      </c>
      <c r="E344" s="58" t="s">
        <v>407</v>
      </c>
      <c r="F344" s="64">
        <v>15</v>
      </c>
      <c r="G344" s="97"/>
      <c r="H344" s="99">
        <f t="shared" si="8"/>
        <v>0</v>
      </c>
      <c r="I344" s="61" t="s">
        <v>300</v>
      </c>
      <c r="J344" s="73" t="s">
        <v>292</v>
      </c>
    </row>
    <row r="345" spans="1:10" ht="24" x14ac:dyDescent="0.2">
      <c r="A345" s="55">
        <v>192</v>
      </c>
      <c r="B345" s="67" t="s">
        <v>938</v>
      </c>
      <c r="C345" s="69" t="s">
        <v>243</v>
      </c>
      <c r="D345" s="57" t="s">
        <v>939</v>
      </c>
      <c r="E345" s="58" t="s">
        <v>404</v>
      </c>
      <c r="F345" s="64">
        <v>18.62</v>
      </c>
      <c r="G345" s="97"/>
      <c r="H345" s="99">
        <f t="shared" si="8"/>
        <v>0</v>
      </c>
      <c r="I345" s="61" t="s">
        <v>300</v>
      </c>
      <c r="J345" s="73" t="s">
        <v>292</v>
      </c>
    </row>
    <row r="346" spans="1:10" ht="24" x14ac:dyDescent="0.2">
      <c r="A346" s="55">
        <v>193</v>
      </c>
      <c r="B346" s="67" t="s">
        <v>940</v>
      </c>
      <c r="C346" s="69" t="s">
        <v>243</v>
      </c>
      <c r="D346" s="57" t="s">
        <v>941</v>
      </c>
      <c r="E346" s="58" t="s">
        <v>429</v>
      </c>
      <c r="F346" s="64">
        <v>30</v>
      </c>
      <c r="G346" s="97"/>
      <c r="H346" s="99">
        <f t="shared" si="8"/>
        <v>0</v>
      </c>
      <c r="I346" s="61" t="s">
        <v>300</v>
      </c>
      <c r="J346" s="73" t="s">
        <v>292</v>
      </c>
    </row>
    <row r="347" spans="1:10" ht="24" x14ac:dyDescent="0.2">
      <c r="A347" s="55">
        <v>194</v>
      </c>
      <c r="B347" s="67" t="s">
        <v>942</v>
      </c>
      <c r="C347" s="69" t="s">
        <v>243</v>
      </c>
      <c r="D347" s="57" t="s">
        <v>943</v>
      </c>
      <c r="E347" s="58" t="s">
        <v>407</v>
      </c>
      <c r="F347" s="64">
        <v>15</v>
      </c>
      <c r="G347" s="97"/>
      <c r="H347" s="99">
        <f t="shared" si="8"/>
        <v>0</v>
      </c>
      <c r="I347" s="61" t="s">
        <v>300</v>
      </c>
      <c r="J347" s="73" t="s">
        <v>292</v>
      </c>
    </row>
    <row r="348" spans="1:10" x14ac:dyDescent="0.2">
      <c r="A348" s="55" t="str">
        <f ca="1">+IF(NOT(ISBLANK(INDIRECT("e"&amp;ROW()))),MAX(INDIRECT("a$16:A"&amp;ROW()-1))+1,"")</f>
        <v/>
      </c>
      <c r="B348" s="67" t="s">
        <v>944</v>
      </c>
      <c r="C348" s="59"/>
      <c r="D348" s="57" t="s">
        <v>945</v>
      </c>
      <c r="E348" s="68"/>
      <c r="F348" s="51"/>
      <c r="G348" s="96"/>
      <c r="H348" s="99" t="str">
        <f t="shared" si="8"/>
        <v/>
      </c>
      <c r="I348" s="61" t="str">
        <f>IF(E348&lt;&gt;"","M","")</f>
        <v/>
      </c>
      <c r="J348" s="73"/>
    </row>
    <row r="349" spans="1:10" x14ac:dyDescent="0.2">
      <c r="A349" s="55" t="str">
        <f ca="1">+IF(NOT(ISBLANK(INDIRECT("e"&amp;ROW()))),MAX(INDIRECT("a$16:A"&amp;ROW()-1))+1,"")</f>
        <v/>
      </c>
      <c r="B349" s="67" t="s">
        <v>946</v>
      </c>
      <c r="C349" s="69" t="s">
        <v>243</v>
      </c>
      <c r="D349" s="57" t="s">
        <v>947</v>
      </c>
      <c r="E349" s="58"/>
      <c r="F349" s="64"/>
      <c r="G349" s="97"/>
      <c r="H349" s="99" t="str">
        <f t="shared" si="8"/>
        <v/>
      </c>
      <c r="I349" s="61" t="str">
        <f>IF(E349&lt;&gt;"","M","")</f>
        <v/>
      </c>
      <c r="J349" s="73"/>
    </row>
    <row r="350" spans="1:10" ht="48" x14ac:dyDescent="0.2">
      <c r="A350" s="55">
        <v>195</v>
      </c>
      <c r="B350" s="67" t="s">
        <v>948</v>
      </c>
      <c r="C350" s="69" t="s">
        <v>243</v>
      </c>
      <c r="D350" s="57" t="s">
        <v>949</v>
      </c>
      <c r="E350" s="58" t="s">
        <v>407</v>
      </c>
      <c r="F350" s="64">
        <v>12</v>
      </c>
      <c r="G350" s="97"/>
      <c r="H350" s="99">
        <f t="shared" si="8"/>
        <v>0</v>
      </c>
      <c r="I350" s="61" t="s">
        <v>300</v>
      </c>
      <c r="J350" s="73" t="s">
        <v>292</v>
      </c>
    </row>
    <row r="351" spans="1:10" ht="36" x14ac:dyDescent="0.2">
      <c r="A351" s="55">
        <v>196</v>
      </c>
      <c r="B351" s="67" t="s">
        <v>950</v>
      </c>
      <c r="C351" s="69" t="s">
        <v>243</v>
      </c>
      <c r="D351" s="57" t="s">
        <v>951</v>
      </c>
      <c r="E351" s="58" t="s">
        <v>407</v>
      </c>
      <c r="F351" s="64">
        <v>7</v>
      </c>
      <c r="G351" s="97"/>
      <c r="H351" s="99">
        <f t="shared" si="8"/>
        <v>0</v>
      </c>
      <c r="I351" s="61" t="s">
        <v>300</v>
      </c>
      <c r="J351" s="73" t="s">
        <v>292</v>
      </c>
    </row>
    <row r="352" spans="1:10" ht="48" x14ac:dyDescent="0.2">
      <c r="A352" s="55">
        <v>197</v>
      </c>
      <c r="B352" s="67" t="s">
        <v>952</v>
      </c>
      <c r="C352" s="69" t="s">
        <v>243</v>
      </c>
      <c r="D352" s="57" t="s">
        <v>953</v>
      </c>
      <c r="E352" s="58" t="s">
        <v>407</v>
      </c>
      <c r="F352" s="64">
        <v>1</v>
      </c>
      <c r="G352" s="97"/>
      <c r="H352" s="99">
        <f t="shared" si="8"/>
        <v>0</v>
      </c>
      <c r="I352" s="61" t="s">
        <v>300</v>
      </c>
      <c r="J352" s="73" t="s">
        <v>292</v>
      </c>
    </row>
    <row r="353" spans="1:10" ht="24" x14ac:dyDescent="0.2">
      <c r="A353" s="55">
        <v>198</v>
      </c>
      <c r="B353" s="67" t="s">
        <v>954</v>
      </c>
      <c r="C353" s="69" t="s">
        <v>243</v>
      </c>
      <c r="D353" s="57" t="s">
        <v>955</v>
      </c>
      <c r="E353" s="58" t="s">
        <v>407</v>
      </c>
      <c r="F353" s="64">
        <v>5</v>
      </c>
      <c r="G353" s="97"/>
      <c r="H353" s="99">
        <f t="shared" si="8"/>
        <v>0</v>
      </c>
      <c r="I353" s="61" t="s">
        <v>300</v>
      </c>
      <c r="J353" s="73" t="s">
        <v>292</v>
      </c>
    </row>
    <row r="354" spans="1:10" ht="48" x14ac:dyDescent="0.2">
      <c r="A354" s="55">
        <v>199</v>
      </c>
      <c r="B354" s="67" t="s">
        <v>956</v>
      </c>
      <c r="C354" s="69" t="s">
        <v>243</v>
      </c>
      <c r="D354" s="57" t="s">
        <v>957</v>
      </c>
      <c r="E354" s="58" t="s">
        <v>407</v>
      </c>
      <c r="F354" s="64">
        <v>1</v>
      </c>
      <c r="G354" s="97"/>
      <c r="H354" s="99">
        <f t="shared" si="8"/>
        <v>0</v>
      </c>
      <c r="I354" s="61" t="s">
        <v>300</v>
      </c>
      <c r="J354" s="73" t="s">
        <v>292</v>
      </c>
    </row>
    <row r="355" spans="1:10" ht="36" x14ac:dyDescent="0.2">
      <c r="A355" s="55">
        <v>200</v>
      </c>
      <c r="B355" s="67" t="s">
        <v>958</v>
      </c>
      <c r="C355" s="69" t="s">
        <v>243</v>
      </c>
      <c r="D355" s="57" t="s">
        <v>959</v>
      </c>
      <c r="E355" s="58" t="s">
        <v>407</v>
      </c>
      <c r="F355" s="64">
        <v>6</v>
      </c>
      <c r="G355" s="97"/>
      <c r="H355" s="99">
        <f t="shared" si="8"/>
        <v>0</v>
      </c>
      <c r="I355" s="61" t="s">
        <v>300</v>
      </c>
      <c r="J355" s="73" t="s">
        <v>292</v>
      </c>
    </row>
    <row r="356" spans="1:10" ht="36" x14ac:dyDescent="0.2">
      <c r="A356" s="55" t="str">
        <f ca="1">+IF(NOT(ISBLANK(INDIRECT("e"&amp;ROW()))),MAX(INDIRECT("a$16:A"&amp;ROW()-1))+1,"")</f>
        <v/>
      </c>
      <c r="B356" s="67" t="s">
        <v>960</v>
      </c>
      <c r="C356" s="69" t="s">
        <v>243</v>
      </c>
      <c r="D356" s="57" t="s">
        <v>961</v>
      </c>
      <c r="E356" s="58"/>
      <c r="F356" s="64"/>
      <c r="G356" s="97"/>
      <c r="H356" s="99" t="str">
        <f t="shared" si="8"/>
        <v/>
      </c>
      <c r="I356" s="61" t="str">
        <f>IF(E356&lt;&gt;"","M","")</f>
        <v/>
      </c>
      <c r="J356" s="73"/>
    </row>
    <row r="357" spans="1:10" ht="36" x14ac:dyDescent="0.2">
      <c r="A357" s="55">
        <v>201</v>
      </c>
      <c r="B357" s="67" t="s">
        <v>962</v>
      </c>
      <c r="C357" s="69" t="s">
        <v>243</v>
      </c>
      <c r="D357" s="57" t="s">
        <v>963</v>
      </c>
      <c r="E357" s="58" t="s">
        <v>407</v>
      </c>
      <c r="F357" s="64">
        <v>1</v>
      </c>
      <c r="G357" s="97"/>
      <c r="H357" s="99">
        <f t="shared" si="8"/>
        <v>0</v>
      </c>
      <c r="I357" s="61" t="s">
        <v>300</v>
      </c>
      <c r="J357" s="73" t="s">
        <v>292</v>
      </c>
    </row>
    <row r="358" spans="1:10" ht="36" x14ac:dyDescent="0.2">
      <c r="A358" s="55">
        <v>202</v>
      </c>
      <c r="B358" s="67" t="s">
        <v>964</v>
      </c>
      <c r="C358" s="69" t="s">
        <v>243</v>
      </c>
      <c r="D358" s="57" t="s">
        <v>965</v>
      </c>
      <c r="E358" s="58" t="s">
        <v>407</v>
      </c>
      <c r="F358" s="64">
        <v>1</v>
      </c>
      <c r="G358" s="97"/>
      <c r="H358" s="99">
        <f t="shared" si="8"/>
        <v>0</v>
      </c>
      <c r="I358" s="61" t="s">
        <v>300</v>
      </c>
      <c r="J358" s="73" t="s">
        <v>292</v>
      </c>
    </row>
    <row r="359" spans="1:10" ht="36" x14ac:dyDescent="0.2">
      <c r="A359" s="55" t="str">
        <f ca="1">+IF(NOT(ISBLANK(INDIRECT("e"&amp;ROW()))),MAX(INDIRECT("a$16:A"&amp;ROW()-1))+1,"")</f>
        <v/>
      </c>
      <c r="B359" s="67" t="s">
        <v>966</v>
      </c>
      <c r="C359" s="69" t="s">
        <v>243</v>
      </c>
      <c r="D359" s="57" t="s">
        <v>967</v>
      </c>
      <c r="E359" s="58"/>
      <c r="F359" s="64"/>
      <c r="G359" s="97"/>
      <c r="H359" s="99" t="str">
        <f t="shared" si="8"/>
        <v/>
      </c>
      <c r="I359" s="61" t="str">
        <f>IF(E359&lt;&gt;"","M","")</f>
        <v/>
      </c>
      <c r="J359" s="73"/>
    </row>
    <row r="360" spans="1:10" ht="36" x14ac:dyDescent="0.2">
      <c r="A360" s="55">
        <v>203</v>
      </c>
      <c r="B360" s="67" t="s">
        <v>968</v>
      </c>
      <c r="C360" s="69" t="s">
        <v>243</v>
      </c>
      <c r="D360" s="57" t="s">
        <v>969</v>
      </c>
      <c r="E360" s="58" t="s">
        <v>407</v>
      </c>
      <c r="F360" s="64">
        <v>2</v>
      </c>
      <c r="G360" s="97"/>
      <c r="H360" s="99">
        <f t="shared" si="8"/>
        <v>0</v>
      </c>
      <c r="I360" s="61" t="s">
        <v>300</v>
      </c>
      <c r="J360" s="73" t="s">
        <v>292</v>
      </c>
    </row>
    <row r="361" spans="1:10" ht="36" x14ac:dyDescent="0.2">
      <c r="A361" s="55">
        <v>204</v>
      </c>
      <c r="B361" s="67" t="s">
        <v>970</v>
      </c>
      <c r="C361" s="69" t="s">
        <v>243</v>
      </c>
      <c r="D361" s="57" t="s">
        <v>971</v>
      </c>
      <c r="E361" s="58" t="s">
        <v>407</v>
      </c>
      <c r="F361" s="64">
        <v>4</v>
      </c>
      <c r="G361" s="97"/>
      <c r="H361" s="99">
        <f t="shared" si="8"/>
        <v>0</v>
      </c>
      <c r="I361" s="61" t="s">
        <v>300</v>
      </c>
      <c r="J361" s="73" t="s">
        <v>292</v>
      </c>
    </row>
    <row r="362" spans="1:10" x14ac:dyDescent="0.2">
      <c r="A362" s="55" t="str">
        <f ca="1">+IF(NOT(ISBLANK(INDIRECT("e"&amp;ROW()))),MAX(INDIRECT("a$16:A"&amp;ROW()-1))+1,"")</f>
        <v/>
      </c>
      <c r="B362" s="67" t="s">
        <v>972</v>
      </c>
      <c r="C362" s="69" t="s">
        <v>243</v>
      </c>
      <c r="D362" s="57" t="s">
        <v>973</v>
      </c>
      <c r="E362" s="58"/>
      <c r="F362" s="64"/>
      <c r="G362" s="97"/>
      <c r="H362" s="99" t="str">
        <f t="shared" si="8"/>
        <v/>
      </c>
      <c r="I362" s="61" t="str">
        <f>IF(E362&lt;&gt;"","M","")</f>
        <v/>
      </c>
      <c r="J362" s="73"/>
    </row>
    <row r="363" spans="1:10" ht="24" x14ac:dyDescent="0.2">
      <c r="A363" s="55">
        <v>205</v>
      </c>
      <c r="B363" s="67" t="s">
        <v>974</v>
      </c>
      <c r="C363" s="69" t="s">
        <v>243</v>
      </c>
      <c r="D363" s="57" t="s">
        <v>975</v>
      </c>
      <c r="E363" s="58" t="s">
        <v>407</v>
      </c>
      <c r="F363" s="64">
        <v>1</v>
      </c>
      <c r="G363" s="97"/>
      <c r="H363" s="99">
        <f t="shared" si="8"/>
        <v>0</v>
      </c>
      <c r="I363" s="61" t="s">
        <v>300</v>
      </c>
      <c r="J363" s="73" t="s">
        <v>292</v>
      </c>
    </row>
    <row r="364" spans="1:10" x14ac:dyDescent="0.2">
      <c r="A364" s="55">
        <v>206</v>
      </c>
      <c r="B364" s="67" t="s">
        <v>976</v>
      </c>
      <c r="C364" s="69" t="s">
        <v>243</v>
      </c>
      <c r="D364" s="57" t="s">
        <v>977</v>
      </c>
      <c r="E364" s="58" t="s">
        <v>407</v>
      </c>
      <c r="F364" s="64">
        <v>1</v>
      </c>
      <c r="G364" s="97"/>
      <c r="H364" s="99">
        <f t="shared" si="8"/>
        <v>0</v>
      </c>
      <c r="I364" s="61" t="s">
        <v>300</v>
      </c>
      <c r="J364" s="73" t="s">
        <v>292</v>
      </c>
    </row>
    <row r="365" spans="1:10" x14ac:dyDescent="0.2">
      <c r="A365" s="55" t="str">
        <f ca="1">+IF(NOT(ISBLANK(INDIRECT("e"&amp;ROW()))),MAX(INDIRECT("a$16:A"&amp;ROW()-1))+1,"")</f>
        <v/>
      </c>
      <c r="B365" s="67" t="s">
        <v>978</v>
      </c>
      <c r="C365" s="59"/>
      <c r="D365" s="57" t="s">
        <v>979</v>
      </c>
      <c r="E365" s="68"/>
      <c r="F365" s="51"/>
      <c r="G365" s="96"/>
      <c r="H365" s="99" t="str">
        <f t="shared" si="8"/>
        <v/>
      </c>
      <c r="I365" s="61" t="str">
        <f>IF(E365&lt;&gt;"","M","")</f>
        <v/>
      </c>
      <c r="J365" s="73"/>
    </row>
    <row r="366" spans="1:10" x14ac:dyDescent="0.2">
      <c r="A366" s="55" t="str">
        <f ca="1">+IF(NOT(ISBLANK(INDIRECT("e"&amp;ROW()))),MAX(INDIRECT("a$16:A"&amp;ROW()-1))+1,"")</f>
        <v/>
      </c>
      <c r="B366" s="67" t="s">
        <v>980</v>
      </c>
      <c r="C366" s="59"/>
      <c r="D366" s="57" t="s">
        <v>981</v>
      </c>
      <c r="E366" s="68"/>
      <c r="F366" s="51"/>
      <c r="G366" s="96"/>
      <c r="H366" s="99" t="str">
        <f t="shared" si="8"/>
        <v/>
      </c>
      <c r="I366" s="61" t="str">
        <f>IF(E366&lt;&gt;"","M","")</f>
        <v/>
      </c>
      <c r="J366" s="73"/>
    </row>
    <row r="367" spans="1:10" x14ac:dyDescent="0.2">
      <c r="A367" s="55" t="str">
        <f ca="1">+IF(NOT(ISBLANK(INDIRECT("e"&amp;ROW()))),MAX(INDIRECT("a$16:A"&amp;ROW()-1))+1,"")</f>
        <v/>
      </c>
      <c r="B367" s="67" t="s">
        <v>982</v>
      </c>
      <c r="C367" s="69" t="s">
        <v>243</v>
      </c>
      <c r="D367" s="57" t="s">
        <v>983</v>
      </c>
      <c r="E367" s="58"/>
      <c r="F367" s="64"/>
      <c r="G367" s="97"/>
      <c r="H367" s="99" t="str">
        <f t="shared" si="8"/>
        <v/>
      </c>
      <c r="I367" s="61" t="str">
        <f>IF(E367&lt;&gt;"","M","")</f>
        <v/>
      </c>
      <c r="J367" s="73"/>
    </row>
    <row r="368" spans="1:10" x14ac:dyDescent="0.2">
      <c r="A368" s="55">
        <v>207</v>
      </c>
      <c r="B368" s="67" t="s">
        <v>984</v>
      </c>
      <c r="C368" s="69" t="s">
        <v>243</v>
      </c>
      <c r="D368" s="57" t="s">
        <v>985</v>
      </c>
      <c r="E368" s="58" t="s">
        <v>429</v>
      </c>
      <c r="F368" s="64">
        <v>270</v>
      </c>
      <c r="G368" s="97"/>
      <c r="H368" s="99">
        <f t="shared" si="8"/>
        <v>0</v>
      </c>
      <c r="I368" s="61" t="s">
        <v>300</v>
      </c>
      <c r="J368" s="73" t="s">
        <v>292</v>
      </c>
    </row>
    <row r="369" spans="1:10" x14ac:dyDescent="0.2">
      <c r="A369" s="55" t="str">
        <f ca="1">+IF(NOT(ISBLANK(INDIRECT("e"&amp;ROW()))),MAX(INDIRECT("a$16:A"&amp;ROW()-1))+1,"")</f>
        <v/>
      </c>
      <c r="B369" s="67" t="s">
        <v>986</v>
      </c>
      <c r="C369" s="69" t="s">
        <v>243</v>
      </c>
      <c r="D369" s="57" t="s">
        <v>987</v>
      </c>
      <c r="E369" s="58"/>
      <c r="F369" s="64"/>
      <c r="G369" s="97"/>
      <c r="H369" s="99" t="str">
        <f t="shared" si="8"/>
        <v/>
      </c>
      <c r="I369" s="61" t="str">
        <f>IF(E369&lt;&gt;"","M","")</f>
        <v/>
      </c>
      <c r="J369" s="73"/>
    </row>
    <row r="370" spans="1:10" x14ac:dyDescent="0.2">
      <c r="A370" s="55">
        <v>208</v>
      </c>
      <c r="B370" s="67" t="s">
        <v>988</v>
      </c>
      <c r="C370" s="69" t="s">
        <v>243</v>
      </c>
      <c r="D370" s="57" t="s">
        <v>989</v>
      </c>
      <c r="E370" s="58" t="s">
        <v>429</v>
      </c>
      <c r="F370" s="64">
        <v>110</v>
      </c>
      <c r="G370" s="97"/>
      <c r="H370" s="99">
        <f t="shared" si="8"/>
        <v>0</v>
      </c>
      <c r="I370" s="61" t="s">
        <v>300</v>
      </c>
      <c r="J370" s="73" t="s">
        <v>292</v>
      </c>
    </row>
    <row r="371" spans="1:10" x14ac:dyDescent="0.2">
      <c r="A371" s="55" t="str">
        <f ca="1">+IF(NOT(ISBLANK(INDIRECT("e"&amp;ROW()))),MAX(INDIRECT("a$16:A"&amp;ROW()-1))+1,"")</f>
        <v/>
      </c>
      <c r="B371" s="67" t="s">
        <v>990</v>
      </c>
      <c r="C371" s="59"/>
      <c r="D371" s="57" t="s">
        <v>991</v>
      </c>
      <c r="E371" s="68"/>
      <c r="F371" s="51"/>
      <c r="G371" s="96"/>
      <c r="H371" s="99" t="str">
        <f t="shared" si="8"/>
        <v/>
      </c>
      <c r="I371" s="61" t="str">
        <f>IF(E371&lt;&gt;"","M","")</f>
        <v/>
      </c>
      <c r="J371" s="73"/>
    </row>
    <row r="372" spans="1:10" x14ac:dyDescent="0.2">
      <c r="A372" s="55" t="str">
        <f ca="1">+IF(NOT(ISBLANK(INDIRECT("e"&amp;ROW()))),MAX(INDIRECT("a$16:A"&amp;ROW()-1))+1,"")</f>
        <v/>
      </c>
      <c r="B372" s="67" t="s">
        <v>992</v>
      </c>
      <c r="C372" s="59"/>
      <c r="D372" s="57" t="s">
        <v>993</v>
      </c>
      <c r="E372" s="58"/>
      <c r="F372" s="64"/>
      <c r="G372" s="97"/>
      <c r="H372" s="99" t="str">
        <f t="shared" si="8"/>
        <v/>
      </c>
      <c r="I372" s="61" t="str">
        <f>IF(E372&lt;&gt;"","M","")</f>
        <v/>
      </c>
      <c r="J372" s="73"/>
    </row>
    <row r="373" spans="1:10" x14ac:dyDescent="0.2">
      <c r="A373" s="55">
        <v>209</v>
      </c>
      <c r="B373" s="67" t="s">
        <v>994</v>
      </c>
      <c r="C373" s="59"/>
      <c r="D373" s="57" t="s">
        <v>995</v>
      </c>
      <c r="E373" s="58" t="s">
        <v>414</v>
      </c>
      <c r="F373" s="64">
        <v>400</v>
      </c>
      <c r="G373" s="97"/>
      <c r="H373" s="99">
        <f t="shared" si="8"/>
        <v>0</v>
      </c>
      <c r="I373" s="61" t="s">
        <v>300</v>
      </c>
      <c r="J373" s="73" t="s">
        <v>292</v>
      </c>
    </row>
    <row r="374" spans="1:10" x14ac:dyDescent="0.2">
      <c r="A374" s="55">
        <v>210</v>
      </c>
      <c r="B374" s="67" t="s">
        <v>996</v>
      </c>
      <c r="C374" s="59"/>
      <c r="D374" s="57" t="s">
        <v>997</v>
      </c>
      <c r="E374" s="58" t="s">
        <v>414</v>
      </c>
      <c r="F374" s="64">
        <v>400</v>
      </c>
      <c r="G374" s="97"/>
      <c r="H374" s="99">
        <f t="shared" si="8"/>
        <v>0</v>
      </c>
      <c r="I374" s="61" t="s">
        <v>300</v>
      </c>
      <c r="J374" s="73" t="s">
        <v>292</v>
      </c>
    </row>
    <row r="375" spans="1:10" x14ac:dyDescent="0.2">
      <c r="A375" s="55">
        <v>211</v>
      </c>
      <c r="B375" s="67" t="s">
        <v>998</v>
      </c>
      <c r="C375" s="59"/>
      <c r="D375" s="57" t="s">
        <v>999</v>
      </c>
      <c r="E375" s="58" t="s">
        <v>414</v>
      </c>
      <c r="F375" s="64">
        <v>150</v>
      </c>
      <c r="G375" s="97"/>
      <c r="H375" s="99">
        <f t="shared" si="8"/>
        <v>0</v>
      </c>
      <c r="I375" s="61" t="s">
        <v>300</v>
      </c>
      <c r="J375" s="73" t="s">
        <v>292</v>
      </c>
    </row>
    <row r="376" spans="1:10" ht="24" x14ac:dyDescent="0.2">
      <c r="A376" s="55" t="str">
        <f ca="1">+IF(NOT(ISBLANK(INDIRECT("e"&amp;ROW()))),MAX(INDIRECT("a$16:A"&amp;ROW()-1))+1,"")</f>
        <v/>
      </c>
      <c r="B376" s="67" t="s">
        <v>1000</v>
      </c>
      <c r="C376" s="69" t="s">
        <v>243</v>
      </c>
      <c r="D376" s="57" t="s">
        <v>1001</v>
      </c>
      <c r="E376" s="58"/>
      <c r="F376" s="64"/>
      <c r="G376" s="97"/>
      <c r="H376" s="99" t="str">
        <f t="shared" si="8"/>
        <v/>
      </c>
      <c r="I376" s="61" t="str">
        <f>IF(E376&lt;&gt;"","M","")</f>
        <v/>
      </c>
      <c r="J376" s="73"/>
    </row>
    <row r="377" spans="1:10" ht="24" x14ac:dyDescent="0.2">
      <c r="A377" s="55">
        <v>212</v>
      </c>
      <c r="B377" s="67" t="s">
        <v>1002</v>
      </c>
      <c r="C377" s="69" t="s">
        <v>243</v>
      </c>
      <c r="D377" s="57" t="s">
        <v>1003</v>
      </c>
      <c r="E377" s="58" t="s">
        <v>404</v>
      </c>
      <c r="F377" s="64">
        <v>5</v>
      </c>
      <c r="G377" s="97"/>
      <c r="H377" s="99">
        <f t="shared" si="8"/>
        <v>0</v>
      </c>
      <c r="I377" s="61" t="s">
        <v>300</v>
      </c>
      <c r="J377" s="73" t="s">
        <v>292</v>
      </c>
    </row>
    <row r="378" spans="1:10" ht="24" x14ac:dyDescent="0.2">
      <c r="A378" s="55" t="str">
        <f ca="1">+IF(NOT(ISBLANK(INDIRECT("e"&amp;ROW()))),MAX(INDIRECT("a$16:A"&amp;ROW()-1))+1,"")</f>
        <v/>
      </c>
      <c r="B378" s="67" t="s">
        <v>1004</v>
      </c>
      <c r="C378" s="69" t="s">
        <v>243</v>
      </c>
      <c r="D378" s="57" t="s">
        <v>1005</v>
      </c>
      <c r="E378" s="58"/>
      <c r="F378" s="64"/>
      <c r="G378" s="97"/>
      <c r="H378" s="99" t="str">
        <f t="shared" si="8"/>
        <v/>
      </c>
      <c r="I378" s="61" t="str">
        <f>IF(E378&lt;&gt;"","M","")</f>
        <v/>
      </c>
      <c r="J378" s="73"/>
    </row>
    <row r="379" spans="1:10" ht="24" x14ac:dyDescent="0.2">
      <c r="A379" s="55">
        <v>213</v>
      </c>
      <c r="B379" s="67" t="s">
        <v>1006</v>
      </c>
      <c r="C379" s="69" t="s">
        <v>243</v>
      </c>
      <c r="D379" s="57" t="s">
        <v>1007</v>
      </c>
      <c r="E379" s="58" t="s">
        <v>407</v>
      </c>
      <c r="F379" s="64">
        <v>1</v>
      </c>
      <c r="G379" s="97"/>
      <c r="H379" s="99">
        <f t="shared" si="8"/>
        <v>0</v>
      </c>
      <c r="I379" s="61" t="s">
        <v>300</v>
      </c>
      <c r="J379" s="73" t="s">
        <v>292</v>
      </c>
    </row>
    <row r="380" spans="1:10" x14ac:dyDescent="0.2">
      <c r="A380" s="55" t="str">
        <f ca="1">+IF(NOT(ISBLANK(INDIRECT("e"&amp;ROW()))),MAX(INDIRECT("a$16:A"&amp;ROW()-1))+1,"")</f>
        <v/>
      </c>
      <c r="B380" s="67" t="s">
        <v>1008</v>
      </c>
      <c r="C380" s="59"/>
      <c r="D380" s="57" t="s">
        <v>1009</v>
      </c>
      <c r="E380" s="68"/>
      <c r="F380" s="51"/>
      <c r="G380" s="96"/>
      <c r="H380" s="99" t="str">
        <f t="shared" si="8"/>
        <v/>
      </c>
      <c r="I380" s="61" t="str">
        <f>IF(E380&lt;&gt;"","M","")</f>
        <v/>
      </c>
      <c r="J380" s="73"/>
    </row>
    <row r="381" spans="1:10" x14ac:dyDescent="0.2">
      <c r="A381" s="55" t="str">
        <f ca="1">+IF(NOT(ISBLANK(INDIRECT("e"&amp;ROW()))),MAX(INDIRECT("a$16:A"&amp;ROW()-1))+1,"")</f>
        <v/>
      </c>
      <c r="B381" s="67" t="s">
        <v>1010</v>
      </c>
      <c r="C381" s="59"/>
      <c r="D381" s="57" t="s">
        <v>1011</v>
      </c>
      <c r="E381" s="58"/>
      <c r="F381" s="64"/>
      <c r="G381" s="97"/>
      <c r="H381" s="99" t="str">
        <f t="shared" si="8"/>
        <v/>
      </c>
      <c r="I381" s="61" t="str">
        <f>IF(E381&lt;&gt;"","M","")</f>
        <v/>
      </c>
      <c r="J381" s="73"/>
    </row>
    <row r="382" spans="1:10" x14ac:dyDescent="0.2">
      <c r="A382" s="55">
        <v>214</v>
      </c>
      <c r="B382" s="67" t="s">
        <v>1012</v>
      </c>
      <c r="C382" s="59"/>
      <c r="D382" s="57" t="s">
        <v>1013</v>
      </c>
      <c r="E382" s="58" t="s">
        <v>407</v>
      </c>
      <c r="F382" s="64">
        <v>3</v>
      </c>
      <c r="G382" s="97"/>
      <c r="H382" s="99">
        <f t="shared" si="8"/>
        <v>0</v>
      </c>
      <c r="I382" s="61" t="s">
        <v>300</v>
      </c>
      <c r="J382" s="73" t="s">
        <v>292</v>
      </c>
    </row>
    <row r="383" spans="1:10" x14ac:dyDescent="0.2">
      <c r="A383" s="55">
        <v>215</v>
      </c>
      <c r="B383" s="67" t="s">
        <v>1014</v>
      </c>
      <c r="C383" s="59"/>
      <c r="D383" s="57" t="s">
        <v>1015</v>
      </c>
      <c r="E383" s="58" t="s">
        <v>407</v>
      </c>
      <c r="F383" s="64">
        <v>2</v>
      </c>
      <c r="G383" s="97"/>
      <c r="H383" s="99">
        <f t="shared" si="8"/>
        <v>0</v>
      </c>
      <c r="I383" s="61" t="s">
        <v>300</v>
      </c>
      <c r="J383" s="73" t="s">
        <v>292</v>
      </c>
    </row>
    <row r="384" spans="1:10" ht="24" x14ac:dyDescent="0.2">
      <c r="A384" s="55">
        <v>216</v>
      </c>
      <c r="B384" s="67" t="s">
        <v>1016</v>
      </c>
      <c r="C384" s="69" t="s">
        <v>243</v>
      </c>
      <c r="D384" s="57" t="s">
        <v>1017</v>
      </c>
      <c r="E384" s="58" t="s">
        <v>407</v>
      </c>
      <c r="F384" s="64">
        <v>4</v>
      </c>
      <c r="G384" s="97"/>
      <c r="H384" s="99">
        <f t="shared" si="8"/>
        <v>0</v>
      </c>
      <c r="I384" s="61" t="s">
        <v>300</v>
      </c>
      <c r="J384" s="73" t="s">
        <v>292</v>
      </c>
    </row>
    <row r="385" spans="1:10" ht="24" x14ac:dyDescent="0.2">
      <c r="A385" s="55" t="str">
        <f ca="1">+IF(NOT(ISBLANK(INDIRECT("e"&amp;ROW()))),MAX(INDIRECT("a$16:A"&amp;ROW()-1))+1,"")</f>
        <v/>
      </c>
      <c r="B385" s="67" t="s">
        <v>1018</v>
      </c>
      <c r="C385" s="69" t="s">
        <v>243</v>
      </c>
      <c r="D385" s="57" t="s">
        <v>1019</v>
      </c>
      <c r="E385" s="58"/>
      <c r="F385" s="64"/>
      <c r="G385" s="97"/>
      <c r="H385" s="99" t="str">
        <f t="shared" si="8"/>
        <v/>
      </c>
      <c r="I385" s="61" t="str">
        <f>IF(E385&lt;&gt;"","M","")</f>
        <v/>
      </c>
      <c r="J385" s="73"/>
    </row>
    <row r="386" spans="1:10" ht="36" x14ac:dyDescent="0.2">
      <c r="A386" s="55">
        <v>217</v>
      </c>
      <c r="B386" s="67" t="s">
        <v>1020</v>
      </c>
      <c r="C386" s="69" t="s">
        <v>243</v>
      </c>
      <c r="D386" s="57" t="s">
        <v>1021</v>
      </c>
      <c r="E386" s="58" t="s">
        <v>404</v>
      </c>
      <c r="F386" s="64">
        <v>34</v>
      </c>
      <c r="G386" s="97"/>
      <c r="H386" s="99">
        <f t="shared" ref="H386:H449" si="9">+IF(AND(F386="",G386=""),"",ROUND(F386*G386,2))</f>
        <v>0</v>
      </c>
      <c r="I386" s="61" t="s">
        <v>300</v>
      </c>
      <c r="J386" s="73" t="s">
        <v>292</v>
      </c>
    </row>
    <row r="387" spans="1:10" ht="48" x14ac:dyDescent="0.2">
      <c r="A387" s="55">
        <v>218</v>
      </c>
      <c r="B387" s="67" t="s">
        <v>1022</v>
      </c>
      <c r="C387" s="69" t="s">
        <v>243</v>
      </c>
      <c r="D387" s="57" t="s">
        <v>1023</v>
      </c>
      <c r="E387" s="58" t="s">
        <v>407</v>
      </c>
      <c r="F387" s="64">
        <v>1</v>
      </c>
      <c r="G387" s="97"/>
      <c r="H387" s="99">
        <f t="shared" si="9"/>
        <v>0</v>
      </c>
      <c r="I387" s="61" t="s">
        <v>300</v>
      </c>
      <c r="J387" s="73" t="s">
        <v>292</v>
      </c>
    </row>
    <row r="388" spans="1:10" ht="36" x14ac:dyDescent="0.2">
      <c r="A388" s="55">
        <v>219</v>
      </c>
      <c r="B388" s="67" t="s">
        <v>1024</v>
      </c>
      <c r="C388" s="69" t="s">
        <v>243</v>
      </c>
      <c r="D388" s="57" t="s">
        <v>1025</v>
      </c>
      <c r="E388" s="58" t="s">
        <v>404</v>
      </c>
      <c r="F388" s="64">
        <v>33</v>
      </c>
      <c r="G388" s="97"/>
      <c r="H388" s="99">
        <f t="shared" si="9"/>
        <v>0</v>
      </c>
      <c r="I388" s="61" t="s">
        <v>300</v>
      </c>
      <c r="J388" s="73" t="s">
        <v>292</v>
      </c>
    </row>
    <row r="389" spans="1:10" ht="48" x14ac:dyDescent="0.2">
      <c r="A389" s="55">
        <v>220</v>
      </c>
      <c r="B389" s="67" t="s">
        <v>1026</v>
      </c>
      <c r="C389" s="69" t="s">
        <v>243</v>
      </c>
      <c r="D389" s="57" t="s">
        <v>1027</v>
      </c>
      <c r="E389" s="58" t="s">
        <v>407</v>
      </c>
      <c r="F389" s="64">
        <v>3</v>
      </c>
      <c r="G389" s="97"/>
      <c r="H389" s="99">
        <f t="shared" si="9"/>
        <v>0</v>
      </c>
      <c r="I389" s="61" t="s">
        <v>300</v>
      </c>
      <c r="J389" s="73" t="s">
        <v>292</v>
      </c>
    </row>
    <row r="390" spans="1:10" ht="36" x14ac:dyDescent="0.2">
      <c r="A390" s="55" t="str">
        <f ca="1">+IF(NOT(ISBLANK(INDIRECT("e"&amp;ROW()))),MAX(INDIRECT("a$16:A"&amp;ROW()-1))+1,"")</f>
        <v/>
      </c>
      <c r="B390" s="67" t="s">
        <v>1028</v>
      </c>
      <c r="C390" s="69" t="s">
        <v>243</v>
      </c>
      <c r="D390" s="57" t="s">
        <v>1029</v>
      </c>
      <c r="E390" s="58"/>
      <c r="F390" s="64"/>
      <c r="G390" s="97"/>
      <c r="H390" s="99" t="str">
        <f t="shared" si="9"/>
        <v/>
      </c>
      <c r="I390" s="61" t="str">
        <f>IF(E390&lt;&gt;"","M","")</f>
        <v/>
      </c>
      <c r="J390" s="73"/>
    </row>
    <row r="391" spans="1:10" ht="48" x14ac:dyDescent="0.2">
      <c r="A391" s="55">
        <v>221</v>
      </c>
      <c r="B391" s="67" t="s">
        <v>1030</v>
      </c>
      <c r="C391" s="69" t="s">
        <v>243</v>
      </c>
      <c r="D391" s="57" t="s">
        <v>1031</v>
      </c>
      <c r="E391" s="58" t="s">
        <v>407</v>
      </c>
      <c r="F391" s="64">
        <v>2</v>
      </c>
      <c r="G391" s="97"/>
      <c r="H391" s="99">
        <f t="shared" si="9"/>
        <v>0</v>
      </c>
      <c r="I391" s="61" t="s">
        <v>300</v>
      </c>
      <c r="J391" s="73" t="s">
        <v>292</v>
      </c>
    </row>
    <row r="392" spans="1:10" ht="48" x14ac:dyDescent="0.2">
      <c r="A392" s="55">
        <v>222</v>
      </c>
      <c r="B392" s="67" t="s">
        <v>1032</v>
      </c>
      <c r="C392" s="69" t="s">
        <v>243</v>
      </c>
      <c r="D392" s="57" t="s">
        <v>1033</v>
      </c>
      <c r="E392" s="58" t="s">
        <v>407</v>
      </c>
      <c r="F392" s="64">
        <v>4</v>
      </c>
      <c r="G392" s="97"/>
      <c r="H392" s="99">
        <f t="shared" si="9"/>
        <v>0</v>
      </c>
      <c r="I392" s="61" t="s">
        <v>300</v>
      </c>
      <c r="J392" s="73" t="s">
        <v>292</v>
      </c>
    </row>
    <row r="393" spans="1:10" x14ac:dyDescent="0.2">
      <c r="A393" s="55" t="str">
        <f ca="1">+IF(NOT(ISBLANK(INDIRECT("e"&amp;ROW()))),MAX(INDIRECT("a$16:A"&amp;ROW()-1))+1,"")</f>
        <v/>
      </c>
      <c r="B393" s="67" t="s">
        <v>1034</v>
      </c>
      <c r="C393" s="59"/>
      <c r="D393" s="57" t="s">
        <v>1035</v>
      </c>
      <c r="E393" s="68"/>
      <c r="F393" s="51"/>
      <c r="G393" s="96"/>
      <c r="H393" s="99" t="str">
        <f t="shared" si="9"/>
        <v/>
      </c>
      <c r="I393" s="61" t="str">
        <f>IF(E393&lt;&gt;"","M","")</f>
        <v/>
      </c>
      <c r="J393" s="73"/>
    </row>
    <row r="394" spans="1:10" x14ac:dyDescent="0.2">
      <c r="A394" s="55" t="str">
        <f ca="1">+IF(NOT(ISBLANK(INDIRECT("e"&amp;ROW()))),MAX(INDIRECT("a$16:A"&amp;ROW()-1))+1,"")</f>
        <v/>
      </c>
      <c r="B394" s="67" t="s">
        <v>1036</v>
      </c>
      <c r="C394" s="69" t="s">
        <v>243</v>
      </c>
      <c r="D394" s="57" t="s">
        <v>1037</v>
      </c>
      <c r="E394" s="58"/>
      <c r="F394" s="64"/>
      <c r="G394" s="97"/>
      <c r="H394" s="99" t="str">
        <f t="shared" si="9"/>
        <v/>
      </c>
      <c r="I394" s="61" t="str">
        <f>IF(E394&lt;&gt;"","M","")</f>
        <v/>
      </c>
      <c r="J394" s="73"/>
    </row>
    <row r="395" spans="1:10" x14ac:dyDescent="0.2">
      <c r="A395" s="55">
        <v>223</v>
      </c>
      <c r="B395" s="67" t="s">
        <v>1038</v>
      </c>
      <c r="C395" s="69" t="s">
        <v>243</v>
      </c>
      <c r="D395" s="57" t="s">
        <v>1039</v>
      </c>
      <c r="E395" s="58" t="s">
        <v>429</v>
      </c>
      <c r="F395" s="64">
        <v>870</v>
      </c>
      <c r="G395" s="97"/>
      <c r="H395" s="99">
        <f t="shared" si="9"/>
        <v>0</v>
      </c>
      <c r="I395" s="61" t="s">
        <v>300</v>
      </c>
      <c r="J395" s="73" t="s">
        <v>292</v>
      </c>
    </row>
    <row r="396" spans="1:10" x14ac:dyDescent="0.2">
      <c r="A396" s="55">
        <v>224</v>
      </c>
      <c r="B396" s="67" t="s">
        <v>1040</v>
      </c>
      <c r="C396" s="59"/>
      <c r="D396" s="57" t="s">
        <v>1041</v>
      </c>
      <c r="E396" s="58" t="s">
        <v>429</v>
      </c>
      <c r="F396" s="64">
        <v>340</v>
      </c>
      <c r="G396" s="97"/>
      <c r="H396" s="99">
        <f t="shared" si="9"/>
        <v>0</v>
      </c>
      <c r="I396" s="61" t="s">
        <v>300</v>
      </c>
      <c r="J396" s="73" t="s">
        <v>292</v>
      </c>
    </row>
    <row r="397" spans="1:10" x14ac:dyDescent="0.2">
      <c r="A397" s="55" t="str">
        <f ca="1">+IF(NOT(ISBLANK(INDIRECT("e"&amp;ROW()))),MAX(INDIRECT("a$16:A"&amp;ROW()-1))+1,"")</f>
        <v/>
      </c>
      <c r="B397" s="67" t="s">
        <v>1042</v>
      </c>
      <c r="C397" s="69" t="s">
        <v>243</v>
      </c>
      <c r="D397" s="57" t="s">
        <v>1043</v>
      </c>
      <c r="E397" s="58"/>
      <c r="F397" s="64"/>
      <c r="G397" s="97"/>
      <c r="H397" s="99" t="str">
        <f t="shared" si="9"/>
        <v/>
      </c>
      <c r="I397" s="61" t="str">
        <f>IF(E397&lt;&gt;"","M","")</f>
        <v/>
      </c>
      <c r="J397" s="73"/>
    </row>
    <row r="398" spans="1:10" x14ac:dyDescent="0.2">
      <c r="A398" s="55">
        <v>225</v>
      </c>
      <c r="B398" s="67" t="s">
        <v>1044</v>
      </c>
      <c r="C398" s="69" t="s">
        <v>243</v>
      </c>
      <c r="D398" s="57" t="s">
        <v>1045</v>
      </c>
      <c r="E398" s="58" t="s">
        <v>1046</v>
      </c>
      <c r="F398" s="64">
        <v>1</v>
      </c>
      <c r="G398" s="97"/>
      <c r="H398" s="99">
        <f t="shared" si="9"/>
        <v>0</v>
      </c>
      <c r="I398" s="61" t="s">
        <v>300</v>
      </c>
      <c r="J398" s="73" t="s">
        <v>292</v>
      </c>
    </row>
    <row r="399" spans="1:10" ht="24" x14ac:dyDescent="0.2">
      <c r="A399" s="55" t="str">
        <f ca="1">+IF(NOT(ISBLANK(INDIRECT("e"&amp;ROW()))),MAX(INDIRECT("a$16:A"&amp;ROW()-1))+1,"")</f>
        <v/>
      </c>
      <c r="B399" s="67" t="s">
        <v>1047</v>
      </c>
      <c r="C399" s="69" t="s">
        <v>243</v>
      </c>
      <c r="D399" s="57" t="s">
        <v>1048</v>
      </c>
      <c r="E399" s="58"/>
      <c r="F399" s="64"/>
      <c r="G399" s="97"/>
      <c r="H399" s="99" t="str">
        <f t="shared" si="9"/>
        <v/>
      </c>
      <c r="I399" s="61" t="str">
        <f>IF(E399&lt;&gt;"","M","")</f>
        <v/>
      </c>
      <c r="J399" s="73"/>
    </row>
    <row r="400" spans="1:10" ht="24" x14ac:dyDescent="0.2">
      <c r="A400" s="55">
        <v>226</v>
      </c>
      <c r="B400" s="67" t="s">
        <v>1049</v>
      </c>
      <c r="C400" s="69" t="s">
        <v>243</v>
      </c>
      <c r="D400" s="57" t="s">
        <v>1050</v>
      </c>
      <c r="E400" s="58" t="s">
        <v>429</v>
      </c>
      <c r="F400" s="64">
        <v>9121</v>
      </c>
      <c r="G400" s="97"/>
      <c r="H400" s="99">
        <f t="shared" si="9"/>
        <v>0</v>
      </c>
      <c r="I400" s="61" t="s">
        <v>300</v>
      </c>
      <c r="J400" s="73" t="s">
        <v>292</v>
      </c>
    </row>
    <row r="401" spans="1:10" ht="24" x14ac:dyDescent="0.2">
      <c r="A401" s="55" t="str">
        <f ca="1">+IF(NOT(ISBLANK(INDIRECT("e"&amp;ROW()))),MAX(INDIRECT("a$16:A"&amp;ROW()-1))+1,"")</f>
        <v/>
      </c>
      <c r="B401" s="67" t="s">
        <v>1051</v>
      </c>
      <c r="C401" s="69" t="s">
        <v>243</v>
      </c>
      <c r="D401" s="57" t="s">
        <v>1052</v>
      </c>
      <c r="E401" s="58"/>
      <c r="F401" s="64"/>
      <c r="G401" s="97"/>
      <c r="H401" s="99" t="str">
        <f t="shared" si="9"/>
        <v/>
      </c>
      <c r="I401" s="61" t="str">
        <f>IF(E401&lt;&gt;"","M","")</f>
        <v/>
      </c>
      <c r="J401" s="73"/>
    </row>
    <row r="402" spans="1:10" ht="36" x14ac:dyDescent="0.2">
      <c r="A402" s="55">
        <v>227</v>
      </c>
      <c r="B402" s="67" t="s">
        <v>1053</v>
      </c>
      <c r="C402" s="69" t="s">
        <v>243</v>
      </c>
      <c r="D402" s="57" t="s">
        <v>1054</v>
      </c>
      <c r="E402" s="58" t="s">
        <v>429</v>
      </c>
      <c r="F402" s="64">
        <v>965</v>
      </c>
      <c r="G402" s="97"/>
      <c r="H402" s="99">
        <f t="shared" si="9"/>
        <v>0</v>
      </c>
      <c r="I402" s="61" t="s">
        <v>300</v>
      </c>
      <c r="J402" s="73" t="s">
        <v>292</v>
      </c>
    </row>
    <row r="403" spans="1:10" ht="24" x14ac:dyDescent="0.2">
      <c r="A403" s="55">
        <v>228</v>
      </c>
      <c r="B403" s="67" t="s">
        <v>1055</v>
      </c>
      <c r="C403" s="69" t="s">
        <v>243</v>
      </c>
      <c r="D403" s="57" t="s">
        <v>1056</v>
      </c>
      <c r="E403" s="58" t="s">
        <v>429</v>
      </c>
      <c r="F403" s="64">
        <v>153</v>
      </c>
      <c r="G403" s="97"/>
      <c r="H403" s="99">
        <f t="shared" si="9"/>
        <v>0</v>
      </c>
      <c r="I403" s="61" t="s">
        <v>300</v>
      </c>
      <c r="J403" s="73" t="s">
        <v>292</v>
      </c>
    </row>
    <row r="404" spans="1:10" x14ac:dyDescent="0.2">
      <c r="A404" s="55">
        <v>229</v>
      </c>
      <c r="B404" s="67" t="s">
        <v>1057</v>
      </c>
      <c r="C404" s="69" t="s">
        <v>243</v>
      </c>
      <c r="D404" s="57" t="s">
        <v>1058</v>
      </c>
      <c r="E404" s="58" t="s">
        <v>404</v>
      </c>
      <c r="F404" s="64">
        <v>31</v>
      </c>
      <c r="G404" s="97"/>
      <c r="H404" s="99">
        <f t="shared" si="9"/>
        <v>0</v>
      </c>
      <c r="I404" s="61" t="s">
        <v>300</v>
      </c>
      <c r="J404" s="73" t="s">
        <v>292</v>
      </c>
    </row>
    <row r="405" spans="1:10" x14ac:dyDescent="0.2">
      <c r="A405" s="55" t="str">
        <f ca="1">+IF(NOT(ISBLANK(INDIRECT("e"&amp;ROW()))),MAX(INDIRECT("a$16:A"&amp;ROW()-1))+1,"")</f>
        <v/>
      </c>
      <c r="B405" s="67" t="s">
        <v>1059</v>
      </c>
      <c r="C405" s="69" t="s">
        <v>243</v>
      </c>
      <c r="D405" s="57" t="s">
        <v>1060</v>
      </c>
      <c r="E405" s="58"/>
      <c r="F405" s="64"/>
      <c r="G405" s="97"/>
      <c r="H405" s="99" t="str">
        <f t="shared" si="9"/>
        <v/>
      </c>
      <c r="I405" s="61" t="str">
        <f>IF(E405&lt;&gt;"","M","")</f>
        <v/>
      </c>
      <c r="J405" s="73"/>
    </row>
    <row r="406" spans="1:10" x14ac:dyDescent="0.2">
      <c r="A406" s="55">
        <v>230</v>
      </c>
      <c r="B406" s="67" t="s">
        <v>1061</v>
      </c>
      <c r="C406" s="69" t="s">
        <v>243</v>
      </c>
      <c r="D406" s="57" t="s">
        <v>1062</v>
      </c>
      <c r="E406" s="58" t="s">
        <v>404</v>
      </c>
      <c r="F406" s="64">
        <v>99</v>
      </c>
      <c r="G406" s="97"/>
      <c r="H406" s="99">
        <f t="shared" si="9"/>
        <v>0</v>
      </c>
      <c r="I406" s="61" t="s">
        <v>300</v>
      </c>
      <c r="J406" s="73" t="s">
        <v>292</v>
      </c>
    </row>
    <row r="407" spans="1:10" ht="24" x14ac:dyDescent="0.2">
      <c r="A407" s="55">
        <v>231</v>
      </c>
      <c r="B407" s="67" t="s">
        <v>1063</v>
      </c>
      <c r="C407" s="69" t="s">
        <v>243</v>
      </c>
      <c r="D407" s="57" t="s">
        <v>1064</v>
      </c>
      <c r="E407" s="58" t="s">
        <v>404</v>
      </c>
      <c r="F407" s="64">
        <v>12</v>
      </c>
      <c r="G407" s="97"/>
      <c r="H407" s="99">
        <f t="shared" si="9"/>
        <v>0</v>
      </c>
      <c r="I407" s="61" t="s">
        <v>300</v>
      </c>
      <c r="J407" s="73" t="s">
        <v>292</v>
      </c>
    </row>
    <row r="408" spans="1:10" ht="24" x14ac:dyDescent="0.2">
      <c r="A408" s="55">
        <v>232</v>
      </c>
      <c r="B408" s="67" t="s">
        <v>1065</v>
      </c>
      <c r="C408" s="69" t="s">
        <v>243</v>
      </c>
      <c r="D408" s="57" t="s">
        <v>1066</v>
      </c>
      <c r="E408" s="58" t="s">
        <v>404</v>
      </c>
      <c r="F408" s="64">
        <v>3</v>
      </c>
      <c r="G408" s="97"/>
      <c r="H408" s="99">
        <f t="shared" si="9"/>
        <v>0</v>
      </c>
      <c r="I408" s="61" t="s">
        <v>300</v>
      </c>
      <c r="J408" s="73" t="s">
        <v>292</v>
      </c>
    </row>
    <row r="409" spans="1:10" ht="24" x14ac:dyDescent="0.2">
      <c r="A409" s="55">
        <v>233</v>
      </c>
      <c r="B409" s="67" t="s">
        <v>1067</v>
      </c>
      <c r="C409" s="69" t="s">
        <v>243</v>
      </c>
      <c r="D409" s="57" t="s">
        <v>1068</v>
      </c>
      <c r="E409" s="58" t="s">
        <v>404</v>
      </c>
      <c r="F409" s="64">
        <v>22</v>
      </c>
      <c r="G409" s="97"/>
      <c r="H409" s="99">
        <f t="shared" si="9"/>
        <v>0</v>
      </c>
      <c r="I409" s="61" t="s">
        <v>300</v>
      </c>
      <c r="J409" s="73" t="s">
        <v>292</v>
      </c>
    </row>
    <row r="410" spans="1:10" ht="24" x14ac:dyDescent="0.2">
      <c r="A410" s="55">
        <v>234</v>
      </c>
      <c r="B410" s="67" t="s">
        <v>1069</v>
      </c>
      <c r="C410" s="69" t="s">
        <v>243</v>
      </c>
      <c r="D410" s="57" t="s">
        <v>1070</v>
      </c>
      <c r="E410" s="58" t="s">
        <v>407</v>
      </c>
      <c r="F410" s="64">
        <v>2</v>
      </c>
      <c r="G410" s="97"/>
      <c r="H410" s="99">
        <f t="shared" si="9"/>
        <v>0</v>
      </c>
      <c r="I410" s="61" t="s">
        <v>300</v>
      </c>
      <c r="J410" s="73" t="s">
        <v>292</v>
      </c>
    </row>
    <row r="411" spans="1:10" ht="24" x14ac:dyDescent="0.2">
      <c r="A411" s="55">
        <v>235</v>
      </c>
      <c r="B411" s="67" t="s">
        <v>1071</v>
      </c>
      <c r="C411" s="69" t="s">
        <v>243</v>
      </c>
      <c r="D411" s="57" t="s">
        <v>1072</v>
      </c>
      <c r="E411" s="58" t="s">
        <v>404</v>
      </c>
      <c r="F411" s="64">
        <v>6</v>
      </c>
      <c r="G411" s="97"/>
      <c r="H411" s="99">
        <f t="shared" si="9"/>
        <v>0</v>
      </c>
      <c r="I411" s="61" t="s">
        <v>300</v>
      </c>
      <c r="J411" s="73" t="s">
        <v>292</v>
      </c>
    </row>
    <row r="412" spans="1:10" ht="24" x14ac:dyDescent="0.2">
      <c r="A412" s="55">
        <v>236</v>
      </c>
      <c r="B412" s="67" t="s">
        <v>1073</v>
      </c>
      <c r="C412" s="69" t="s">
        <v>243</v>
      </c>
      <c r="D412" s="57" t="s">
        <v>1074</v>
      </c>
      <c r="E412" s="58" t="s">
        <v>429</v>
      </c>
      <c r="F412" s="64">
        <v>124</v>
      </c>
      <c r="G412" s="97"/>
      <c r="H412" s="99">
        <f t="shared" si="9"/>
        <v>0</v>
      </c>
      <c r="I412" s="61" t="s">
        <v>300</v>
      </c>
      <c r="J412" s="73" t="s">
        <v>292</v>
      </c>
    </row>
    <row r="413" spans="1:10" x14ac:dyDescent="0.2">
      <c r="A413" s="55">
        <v>237</v>
      </c>
      <c r="B413" s="67" t="s">
        <v>1075</v>
      </c>
      <c r="C413" s="69" t="s">
        <v>243</v>
      </c>
      <c r="D413" s="57" t="s">
        <v>1076</v>
      </c>
      <c r="E413" s="58" t="s">
        <v>404</v>
      </c>
      <c r="F413" s="64">
        <v>10</v>
      </c>
      <c r="G413" s="97"/>
      <c r="H413" s="99">
        <f t="shared" si="9"/>
        <v>0</v>
      </c>
      <c r="I413" s="61" t="s">
        <v>300</v>
      </c>
      <c r="J413" s="73" t="s">
        <v>292</v>
      </c>
    </row>
    <row r="414" spans="1:10" x14ac:dyDescent="0.2">
      <c r="A414" s="55">
        <v>238</v>
      </c>
      <c r="B414" s="67" t="s">
        <v>1077</v>
      </c>
      <c r="C414" s="69" t="s">
        <v>243</v>
      </c>
      <c r="D414" s="57" t="s">
        <v>1078</v>
      </c>
      <c r="E414" s="58" t="s">
        <v>429</v>
      </c>
      <c r="F414" s="64">
        <v>107</v>
      </c>
      <c r="G414" s="97"/>
      <c r="H414" s="99">
        <f t="shared" si="9"/>
        <v>0</v>
      </c>
      <c r="I414" s="61" t="s">
        <v>300</v>
      </c>
      <c r="J414" s="73" t="s">
        <v>292</v>
      </c>
    </row>
    <row r="415" spans="1:10" ht="24" x14ac:dyDescent="0.2">
      <c r="A415" s="55">
        <v>239</v>
      </c>
      <c r="B415" s="67" t="s">
        <v>1079</v>
      </c>
      <c r="C415" s="69" t="s">
        <v>243</v>
      </c>
      <c r="D415" s="57" t="s">
        <v>1080</v>
      </c>
      <c r="E415" s="58" t="s">
        <v>404</v>
      </c>
      <c r="F415" s="64">
        <v>22</v>
      </c>
      <c r="G415" s="97"/>
      <c r="H415" s="99">
        <f t="shared" si="9"/>
        <v>0</v>
      </c>
      <c r="I415" s="61" t="s">
        <v>300</v>
      </c>
      <c r="J415" s="73" t="s">
        <v>292</v>
      </c>
    </row>
    <row r="416" spans="1:10" ht="24" x14ac:dyDescent="0.2">
      <c r="A416" s="55">
        <v>240</v>
      </c>
      <c r="B416" s="67" t="s">
        <v>1081</v>
      </c>
      <c r="C416" s="69" t="s">
        <v>243</v>
      </c>
      <c r="D416" s="57" t="s">
        <v>1082</v>
      </c>
      <c r="E416" s="58" t="s">
        <v>404</v>
      </c>
      <c r="F416" s="64">
        <v>56</v>
      </c>
      <c r="G416" s="97"/>
      <c r="H416" s="99">
        <f t="shared" si="9"/>
        <v>0</v>
      </c>
      <c r="I416" s="61" t="s">
        <v>300</v>
      </c>
      <c r="J416" s="73" t="s">
        <v>292</v>
      </c>
    </row>
    <row r="417" spans="1:10" x14ac:dyDescent="0.2">
      <c r="A417" s="55">
        <v>241</v>
      </c>
      <c r="B417" s="67" t="s">
        <v>1083</v>
      </c>
      <c r="C417" s="69" t="s">
        <v>243</v>
      </c>
      <c r="D417" s="57" t="s">
        <v>1084</v>
      </c>
      <c r="E417" s="58" t="s">
        <v>429</v>
      </c>
      <c r="F417" s="64">
        <v>56</v>
      </c>
      <c r="G417" s="97"/>
      <c r="H417" s="99">
        <f t="shared" si="9"/>
        <v>0</v>
      </c>
      <c r="I417" s="61" t="s">
        <v>300</v>
      </c>
      <c r="J417" s="73" t="s">
        <v>292</v>
      </c>
    </row>
    <row r="418" spans="1:10" ht="24" x14ac:dyDescent="0.2">
      <c r="A418" s="55">
        <v>242</v>
      </c>
      <c r="B418" s="67" t="s">
        <v>1085</v>
      </c>
      <c r="C418" s="69" t="s">
        <v>243</v>
      </c>
      <c r="D418" s="57" t="s">
        <v>1086</v>
      </c>
      <c r="E418" s="58" t="s">
        <v>407</v>
      </c>
      <c r="F418" s="64">
        <v>4</v>
      </c>
      <c r="G418" s="97"/>
      <c r="H418" s="99">
        <f t="shared" si="9"/>
        <v>0</v>
      </c>
      <c r="I418" s="61" t="s">
        <v>300</v>
      </c>
      <c r="J418" s="73" t="s">
        <v>292</v>
      </c>
    </row>
    <row r="419" spans="1:10" x14ac:dyDescent="0.2">
      <c r="A419" s="55" t="str">
        <f ca="1">+IF(NOT(ISBLANK(INDIRECT("e"&amp;ROW()))),MAX(INDIRECT("a$16:A"&amp;ROW()-1))+1,"")</f>
        <v/>
      </c>
      <c r="B419" s="67" t="s">
        <v>1087</v>
      </c>
      <c r="C419" s="59"/>
      <c r="D419" s="57" t="s">
        <v>1088</v>
      </c>
      <c r="E419" s="68"/>
      <c r="F419" s="51"/>
      <c r="G419" s="96"/>
      <c r="H419" s="99" t="str">
        <f t="shared" si="9"/>
        <v/>
      </c>
      <c r="I419" s="61" t="str">
        <f>IF(E419&lt;&gt;"","M","")</f>
        <v/>
      </c>
      <c r="J419" s="73"/>
    </row>
    <row r="420" spans="1:10" x14ac:dyDescent="0.2">
      <c r="A420" s="55" t="str">
        <f ca="1">+IF(NOT(ISBLANK(INDIRECT("e"&amp;ROW()))),MAX(INDIRECT("a$16:A"&amp;ROW()-1))+1,"")</f>
        <v/>
      </c>
      <c r="B420" s="67" t="s">
        <v>1089</v>
      </c>
      <c r="C420" s="59"/>
      <c r="D420" s="57" t="s">
        <v>1090</v>
      </c>
      <c r="E420" s="68"/>
      <c r="F420" s="51"/>
      <c r="G420" s="96"/>
      <c r="H420" s="99" t="str">
        <f t="shared" si="9"/>
        <v/>
      </c>
      <c r="I420" s="61" t="str">
        <f>IF(E420&lt;&gt;"","M","")</f>
        <v/>
      </c>
      <c r="J420" s="73"/>
    </row>
    <row r="421" spans="1:10" x14ac:dyDescent="0.2">
      <c r="A421" s="55" t="str">
        <f ca="1">+IF(NOT(ISBLANK(INDIRECT("e"&amp;ROW()))),MAX(INDIRECT("a$16:A"&amp;ROW()-1))+1,"")</f>
        <v/>
      </c>
      <c r="B421" s="67" t="s">
        <v>1091</v>
      </c>
      <c r="C421" s="59"/>
      <c r="D421" s="57" t="s">
        <v>1092</v>
      </c>
      <c r="E421" s="58"/>
      <c r="F421" s="64"/>
      <c r="G421" s="97"/>
      <c r="H421" s="99" t="str">
        <f t="shared" si="9"/>
        <v/>
      </c>
      <c r="I421" s="61" t="str">
        <f>IF(E421&lt;&gt;"","M","")</f>
        <v/>
      </c>
      <c r="J421" s="73"/>
    </row>
    <row r="422" spans="1:10" x14ac:dyDescent="0.2">
      <c r="A422" s="55">
        <v>243</v>
      </c>
      <c r="B422" s="67" t="s">
        <v>1093</v>
      </c>
      <c r="C422" s="59"/>
      <c r="D422" s="57" t="s">
        <v>1094</v>
      </c>
      <c r="E422" s="58" t="s">
        <v>379</v>
      </c>
      <c r="F422" s="64">
        <v>77</v>
      </c>
      <c r="G422" s="97"/>
      <c r="H422" s="99">
        <f t="shared" si="9"/>
        <v>0</v>
      </c>
      <c r="I422" s="61" t="s">
        <v>300</v>
      </c>
      <c r="J422" s="73" t="s">
        <v>292</v>
      </c>
    </row>
    <row r="423" spans="1:10" x14ac:dyDescent="0.2">
      <c r="A423" s="55">
        <v>244</v>
      </c>
      <c r="B423" s="67" t="s">
        <v>1095</v>
      </c>
      <c r="C423" s="69" t="s">
        <v>243</v>
      </c>
      <c r="D423" s="57" t="s">
        <v>1096</v>
      </c>
      <c r="E423" s="58" t="s">
        <v>429</v>
      </c>
      <c r="F423" s="64">
        <v>768</v>
      </c>
      <c r="G423" s="97"/>
      <c r="H423" s="99">
        <f t="shared" si="9"/>
        <v>0</v>
      </c>
      <c r="I423" s="61" t="s">
        <v>300</v>
      </c>
      <c r="J423" s="73" t="s">
        <v>292</v>
      </c>
    </row>
    <row r="424" spans="1:10" ht="24" x14ac:dyDescent="0.2">
      <c r="A424" s="55">
        <v>245</v>
      </c>
      <c r="B424" s="67" t="s">
        <v>1097</v>
      </c>
      <c r="C424" s="69" t="s">
        <v>243</v>
      </c>
      <c r="D424" s="57" t="s">
        <v>1098</v>
      </c>
      <c r="E424" s="58" t="s">
        <v>429</v>
      </c>
      <c r="F424" s="64">
        <v>54</v>
      </c>
      <c r="G424" s="97"/>
      <c r="H424" s="99">
        <f t="shared" si="9"/>
        <v>0</v>
      </c>
      <c r="I424" s="61" t="s">
        <v>300</v>
      </c>
      <c r="J424" s="73" t="s">
        <v>292</v>
      </c>
    </row>
    <row r="425" spans="1:10" x14ac:dyDescent="0.2">
      <c r="A425" s="55" t="str">
        <f ca="1">+IF(NOT(ISBLANK(INDIRECT("e"&amp;ROW()))),MAX(INDIRECT("a$16:A"&amp;ROW()-1))+1,"")</f>
        <v/>
      </c>
      <c r="B425" s="67" t="s">
        <v>1099</v>
      </c>
      <c r="C425" s="59"/>
      <c r="D425" s="57" t="s">
        <v>1100</v>
      </c>
      <c r="E425" s="68"/>
      <c r="F425" s="51"/>
      <c r="G425" s="96"/>
      <c r="H425" s="99" t="str">
        <f t="shared" si="9"/>
        <v/>
      </c>
      <c r="I425" s="61" t="str">
        <f>IF(E425&lt;&gt;"","M","")</f>
        <v/>
      </c>
      <c r="J425" s="73"/>
    </row>
    <row r="426" spans="1:10" x14ac:dyDescent="0.2">
      <c r="A426" s="55">
        <v>246</v>
      </c>
      <c r="B426" s="67" t="s">
        <v>1101</v>
      </c>
      <c r="C426" s="69" t="s">
        <v>243</v>
      </c>
      <c r="D426" s="57" t="s">
        <v>1102</v>
      </c>
      <c r="E426" s="58" t="s">
        <v>429</v>
      </c>
      <c r="F426" s="64">
        <v>875</v>
      </c>
      <c r="G426" s="97"/>
      <c r="H426" s="99">
        <f t="shared" si="9"/>
        <v>0</v>
      </c>
      <c r="I426" s="61" t="s">
        <v>300</v>
      </c>
      <c r="J426" s="73" t="s">
        <v>292</v>
      </c>
    </row>
    <row r="427" spans="1:10" x14ac:dyDescent="0.2">
      <c r="A427" s="55" t="str">
        <f ca="1">+IF(NOT(ISBLANK(INDIRECT("e"&amp;ROW()))),MAX(INDIRECT("a$16:A"&amp;ROW()-1))+1,"")</f>
        <v/>
      </c>
      <c r="B427" s="67" t="s">
        <v>1103</v>
      </c>
      <c r="C427" s="59"/>
      <c r="D427" s="57" t="s">
        <v>1104</v>
      </c>
      <c r="E427" s="68"/>
      <c r="F427" s="51"/>
      <c r="G427" s="96"/>
      <c r="H427" s="99" t="str">
        <f t="shared" si="9"/>
        <v/>
      </c>
      <c r="I427" s="61" t="str">
        <f>IF(E427&lt;&gt;"","M","")</f>
        <v/>
      </c>
      <c r="J427" s="73"/>
    </row>
    <row r="428" spans="1:10" x14ac:dyDescent="0.2">
      <c r="A428" s="55" t="str">
        <f ca="1">+IF(NOT(ISBLANK(INDIRECT("e"&amp;ROW()))),MAX(INDIRECT("a$16:A"&amp;ROW()-1))+1,"")</f>
        <v/>
      </c>
      <c r="B428" s="67" t="s">
        <v>1105</v>
      </c>
      <c r="C428" s="69" t="s">
        <v>243</v>
      </c>
      <c r="D428" s="57" t="s">
        <v>1106</v>
      </c>
      <c r="E428" s="58"/>
      <c r="F428" s="64"/>
      <c r="G428" s="97"/>
      <c r="H428" s="99" t="str">
        <f t="shared" si="9"/>
        <v/>
      </c>
      <c r="I428" s="61" t="str">
        <f>IF(E428&lt;&gt;"","M","")</f>
        <v/>
      </c>
      <c r="J428" s="73"/>
    </row>
    <row r="429" spans="1:10" ht="24" x14ac:dyDescent="0.2">
      <c r="A429" s="55">
        <v>247</v>
      </c>
      <c r="B429" s="67" t="s">
        <v>1107</v>
      </c>
      <c r="C429" s="69" t="s">
        <v>243</v>
      </c>
      <c r="D429" s="57" t="s">
        <v>1108</v>
      </c>
      <c r="E429" s="58" t="s">
        <v>407</v>
      </c>
      <c r="F429" s="64">
        <v>4</v>
      </c>
      <c r="G429" s="97"/>
      <c r="H429" s="99">
        <f t="shared" si="9"/>
        <v>0</v>
      </c>
      <c r="I429" s="61" t="s">
        <v>300</v>
      </c>
      <c r="J429" s="73" t="s">
        <v>292</v>
      </c>
    </row>
    <row r="430" spans="1:10" x14ac:dyDescent="0.2">
      <c r="A430" s="55" t="str">
        <f ca="1">+IF(NOT(ISBLANK(INDIRECT("e"&amp;ROW()))),MAX(INDIRECT("a$16:A"&amp;ROW()-1))+1,"")</f>
        <v/>
      </c>
      <c r="B430" s="67" t="s">
        <v>1109</v>
      </c>
      <c r="C430" s="59"/>
      <c r="D430" s="57" t="s">
        <v>1110</v>
      </c>
      <c r="E430" s="68"/>
      <c r="F430" s="51"/>
      <c r="G430" s="96"/>
      <c r="H430" s="99" t="str">
        <f t="shared" si="9"/>
        <v/>
      </c>
      <c r="I430" s="61" t="str">
        <f>IF(E430&lt;&gt;"","M","")</f>
        <v/>
      </c>
      <c r="J430" s="73"/>
    </row>
    <row r="431" spans="1:10" x14ac:dyDescent="0.2">
      <c r="A431" s="55" t="str">
        <f ca="1">+IF(NOT(ISBLANK(INDIRECT("e"&amp;ROW()))),MAX(INDIRECT("a$16:A"&amp;ROW()-1))+1,"")</f>
        <v/>
      </c>
      <c r="B431" s="67" t="s">
        <v>1111</v>
      </c>
      <c r="C431" s="59"/>
      <c r="D431" s="57" t="s">
        <v>1112</v>
      </c>
      <c r="E431" s="68"/>
      <c r="F431" s="51"/>
      <c r="G431" s="96"/>
      <c r="H431" s="99" t="str">
        <f t="shared" si="9"/>
        <v/>
      </c>
      <c r="I431" s="61" t="str">
        <f>IF(E431&lt;&gt;"","M","")</f>
        <v/>
      </c>
      <c r="J431" s="73"/>
    </row>
    <row r="432" spans="1:10" x14ac:dyDescent="0.2">
      <c r="A432" s="55">
        <v>248</v>
      </c>
      <c r="B432" s="67" t="s">
        <v>1113</v>
      </c>
      <c r="C432" s="69" t="s">
        <v>243</v>
      </c>
      <c r="D432" s="57" t="s">
        <v>1114</v>
      </c>
      <c r="E432" s="58" t="s">
        <v>1046</v>
      </c>
      <c r="F432" s="64">
        <v>1</v>
      </c>
      <c r="G432" s="97"/>
      <c r="H432" s="99">
        <f t="shared" si="9"/>
        <v>0</v>
      </c>
      <c r="I432" s="61" t="s">
        <v>300</v>
      </c>
      <c r="J432" s="73" t="s">
        <v>292</v>
      </c>
    </row>
    <row r="433" spans="1:10" x14ac:dyDescent="0.2">
      <c r="A433" s="55" t="str">
        <f ca="1">+IF(NOT(ISBLANK(INDIRECT("e"&amp;ROW()))),MAX(INDIRECT("a$16:A"&amp;ROW()-1))+1,"")</f>
        <v/>
      </c>
      <c r="B433" s="67" t="s">
        <v>1115</v>
      </c>
      <c r="C433" s="59"/>
      <c r="D433" s="57" t="s">
        <v>1116</v>
      </c>
      <c r="E433" s="68"/>
      <c r="F433" s="51"/>
      <c r="G433" s="96"/>
      <c r="H433" s="99" t="str">
        <f t="shared" si="9"/>
        <v/>
      </c>
      <c r="I433" s="61" t="str">
        <f>IF(E433&lt;&gt;"","M","")</f>
        <v/>
      </c>
      <c r="J433" s="73"/>
    </row>
    <row r="434" spans="1:10" x14ac:dyDescent="0.2">
      <c r="A434" s="55">
        <v>249</v>
      </c>
      <c r="B434" s="67" t="s">
        <v>1117</v>
      </c>
      <c r="C434" s="69" t="s">
        <v>243</v>
      </c>
      <c r="D434" s="57" t="s">
        <v>1118</v>
      </c>
      <c r="E434" s="58" t="s">
        <v>1046</v>
      </c>
      <c r="F434" s="64">
        <v>1</v>
      </c>
      <c r="G434" s="97"/>
      <c r="H434" s="99">
        <f t="shared" si="9"/>
        <v>0</v>
      </c>
      <c r="I434" s="61" t="s">
        <v>300</v>
      </c>
      <c r="J434" s="73" t="s">
        <v>292</v>
      </c>
    </row>
    <row r="435" spans="1:10" x14ac:dyDescent="0.2">
      <c r="A435" s="55" t="str">
        <f ca="1">+IF(NOT(ISBLANK(INDIRECT("e"&amp;ROW()))),MAX(INDIRECT("a$16:A"&amp;ROW()-1))+1,"")</f>
        <v/>
      </c>
      <c r="B435" s="67" t="s">
        <v>1119</v>
      </c>
      <c r="C435" s="59"/>
      <c r="D435" s="57" t="s">
        <v>1120</v>
      </c>
      <c r="E435" s="68"/>
      <c r="F435" s="51"/>
      <c r="G435" s="96"/>
      <c r="H435" s="99" t="str">
        <f t="shared" si="9"/>
        <v/>
      </c>
      <c r="I435" s="61" t="str">
        <f>IF(E435&lt;&gt;"","M","")</f>
        <v/>
      </c>
      <c r="J435" s="73"/>
    </row>
    <row r="436" spans="1:10" x14ac:dyDescent="0.2">
      <c r="A436" s="55">
        <v>250</v>
      </c>
      <c r="B436" s="67" t="s">
        <v>1121</v>
      </c>
      <c r="C436" s="69" t="s">
        <v>243</v>
      </c>
      <c r="D436" s="57" t="s">
        <v>1122</v>
      </c>
      <c r="E436" s="58" t="s">
        <v>1046</v>
      </c>
      <c r="F436" s="64">
        <v>1</v>
      </c>
      <c r="G436" s="97"/>
      <c r="H436" s="99">
        <f t="shared" si="9"/>
        <v>0</v>
      </c>
      <c r="I436" s="61" t="s">
        <v>300</v>
      </c>
      <c r="J436" s="73" t="s">
        <v>292</v>
      </c>
    </row>
    <row r="437" spans="1:10" x14ac:dyDescent="0.2">
      <c r="A437" s="55" t="str">
        <f ca="1">+IF(NOT(ISBLANK(INDIRECT("e"&amp;ROW()))),MAX(INDIRECT("a$16:A"&amp;ROW()-1))+1,"")</f>
        <v/>
      </c>
      <c r="B437" s="67" t="s">
        <v>1123</v>
      </c>
      <c r="C437" s="59"/>
      <c r="D437" s="57" t="s">
        <v>1124</v>
      </c>
      <c r="E437" s="68"/>
      <c r="F437" s="51"/>
      <c r="G437" s="96"/>
      <c r="H437" s="99" t="str">
        <f t="shared" si="9"/>
        <v/>
      </c>
      <c r="I437" s="61" t="str">
        <f>IF(E437&lt;&gt;"","M","")</f>
        <v/>
      </c>
      <c r="J437" s="73"/>
    </row>
    <row r="438" spans="1:10" x14ac:dyDescent="0.2">
      <c r="A438" s="55" t="str">
        <f ca="1">+IF(NOT(ISBLANK(INDIRECT("e"&amp;ROW()))),MAX(INDIRECT("a$16:A"&amp;ROW()-1))+1,"")</f>
        <v/>
      </c>
      <c r="B438" s="67" t="s">
        <v>1125</v>
      </c>
      <c r="C438" s="69" t="s">
        <v>243</v>
      </c>
      <c r="D438" s="57" t="s">
        <v>1126</v>
      </c>
      <c r="E438" s="58"/>
      <c r="F438" s="64"/>
      <c r="G438" s="97"/>
      <c r="H438" s="99" t="str">
        <f t="shared" si="9"/>
        <v/>
      </c>
      <c r="I438" s="61" t="str">
        <f>IF(E438&lt;&gt;"","M","")</f>
        <v/>
      </c>
      <c r="J438" s="73"/>
    </row>
    <row r="439" spans="1:10" x14ac:dyDescent="0.2">
      <c r="A439" s="55">
        <v>251</v>
      </c>
      <c r="B439" s="67" t="s">
        <v>1127</v>
      </c>
      <c r="C439" s="69" t="s">
        <v>243</v>
      </c>
      <c r="D439" s="57" t="s">
        <v>1128</v>
      </c>
      <c r="E439" s="58" t="s">
        <v>1046</v>
      </c>
      <c r="F439" s="64">
        <v>1</v>
      </c>
      <c r="G439" s="97"/>
      <c r="H439" s="99">
        <f t="shared" si="9"/>
        <v>0</v>
      </c>
      <c r="I439" s="61" t="s">
        <v>300</v>
      </c>
      <c r="J439" s="73" t="s">
        <v>292</v>
      </c>
    </row>
    <row r="440" spans="1:10" x14ac:dyDescent="0.2">
      <c r="A440" s="55" t="str">
        <f ca="1">+IF(NOT(ISBLANK(INDIRECT("e"&amp;ROW()))),MAX(INDIRECT("a$16:A"&amp;ROW()-1))+1,"")</f>
        <v/>
      </c>
      <c r="B440" s="67" t="s">
        <v>1129</v>
      </c>
      <c r="C440" s="59"/>
      <c r="D440" s="57" t="s">
        <v>1130</v>
      </c>
      <c r="E440" s="68"/>
      <c r="F440" s="51"/>
      <c r="G440" s="96"/>
      <c r="H440" s="99" t="str">
        <f t="shared" si="9"/>
        <v/>
      </c>
      <c r="I440" s="61" t="str">
        <f>IF(E440&lt;&gt;"","M","")</f>
        <v/>
      </c>
      <c r="J440" s="73"/>
    </row>
    <row r="441" spans="1:10" x14ac:dyDescent="0.2">
      <c r="A441" s="55" t="str">
        <f ca="1">+IF(NOT(ISBLANK(INDIRECT("e"&amp;ROW()))),MAX(INDIRECT("a$16:A"&amp;ROW()-1))+1,"")</f>
        <v/>
      </c>
      <c r="B441" s="67" t="s">
        <v>1131</v>
      </c>
      <c r="C441" s="59"/>
      <c r="D441" s="57" t="s">
        <v>1132</v>
      </c>
      <c r="E441" s="68"/>
      <c r="F441" s="51"/>
      <c r="G441" s="96"/>
      <c r="H441" s="99" t="str">
        <f t="shared" si="9"/>
        <v/>
      </c>
      <c r="I441" s="61" t="str">
        <f>IF(E441&lt;&gt;"","M","")</f>
        <v/>
      </c>
      <c r="J441" s="73"/>
    </row>
    <row r="442" spans="1:10" x14ac:dyDescent="0.2">
      <c r="A442" s="55" t="str">
        <f ca="1">+IF(NOT(ISBLANK(INDIRECT("e"&amp;ROW()))),MAX(INDIRECT("a$16:A"&amp;ROW()-1))+1,"")</f>
        <v/>
      </c>
      <c r="B442" s="67" t="s">
        <v>1133</v>
      </c>
      <c r="C442" s="59"/>
      <c r="D442" s="57" t="s">
        <v>1134</v>
      </c>
      <c r="E442" s="68"/>
      <c r="F442" s="51"/>
      <c r="G442" s="96"/>
      <c r="H442" s="99" t="str">
        <f t="shared" si="9"/>
        <v/>
      </c>
      <c r="I442" s="61" t="str">
        <f>IF(E442&lt;&gt;"","M","")</f>
        <v/>
      </c>
      <c r="J442" s="73"/>
    </row>
    <row r="443" spans="1:10" x14ac:dyDescent="0.2">
      <c r="A443" s="55" t="str">
        <f ca="1">+IF(NOT(ISBLANK(INDIRECT("e"&amp;ROW()))),MAX(INDIRECT("a$16:A"&amp;ROW()-1))+1,"")</f>
        <v/>
      </c>
      <c r="B443" s="67" t="s">
        <v>1135</v>
      </c>
      <c r="C443" s="59"/>
      <c r="D443" s="57" t="s">
        <v>1136</v>
      </c>
      <c r="E443" s="58"/>
      <c r="F443" s="64"/>
      <c r="G443" s="97"/>
      <c r="H443" s="99" t="str">
        <f t="shared" si="9"/>
        <v/>
      </c>
      <c r="I443" s="61" t="str">
        <f>IF(E443&lt;&gt;"","M","")</f>
        <v/>
      </c>
      <c r="J443" s="73"/>
    </row>
    <row r="444" spans="1:10" x14ac:dyDescent="0.2">
      <c r="A444" s="55">
        <v>252</v>
      </c>
      <c r="B444" s="67" t="s">
        <v>1137</v>
      </c>
      <c r="C444" s="59"/>
      <c r="D444" s="57" t="s">
        <v>1138</v>
      </c>
      <c r="E444" s="58" t="s">
        <v>368</v>
      </c>
      <c r="F444" s="64">
        <v>100</v>
      </c>
      <c r="G444" s="97"/>
      <c r="H444" s="99">
        <f t="shared" si="9"/>
        <v>0</v>
      </c>
      <c r="I444" s="61" t="s">
        <v>300</v>
      </c>
      <c r="J444" s="73" t="s">
        <v>1832</v>
      </c>
    </row>
    <row r="445" spans="1:10" x14ac:dyDescent="0.2">
      <c r="A445" s="55">
        <v>253</v>
      </c>
      <c r="B445" s="67" t="s">
        <v>1139</v>
      </c>
      <c r="C445" s="59"/>
      <c r="D445" s="57" t="s">
        <v>1140</v>
      </c>
      <c r="E445" s="58" t="s">
        <v>368</v>
      </c>
      <c r="F445" s="64">
        <v>8369</v>
      </c>
      <c r="G445" s="97"/>
      <c r="H445" s="99">
        <f t="shared" si="9"/>
        <v>0</v>
      </c>
      <c r="I445" s="61" t="s">
        <v>300</v>
      </c>
      <c r="J445" s="73" t="s">
        <v>1832</v>
      </c>
    </row>
    <row r="446" spans="1:10" ht="24" x14ac:dyDescent="0.2">
      <c r="A446" s="55">
        <v>254</v>
      </c>
      <c r="B446" s="67" t="s">
        <v>1141</v>
      </c>
      <c r="C446" s="59"/>
      <c r="D446" s="57" t="s">
        <v>1142</v>
      </c>
      <c r="E446" s="58" t="s">
        <v>368</v>
      </c>
      <c r="F446" s="64">
        <v>8369</v>
      </c>
      <c r="G446" s="97"/>
      <c r="H446" s="99">
        <f t="shared" si="9"/>
        <v>0</v>
      </c>
      <c r="I446" s="61" t="s">
        <v>300</v>
      </c>
      <c r="J446" s="73" t="s">
        <v>1832</v>
      </c>
    </row>
    <row r="447" spans="1:10" x14ac:dyDescent="0.2">
      <c r="A447" s="55">
        <v>255</v>
      </c>
      <c r="B447" s="67" t="s">
        <v>1143</v>
      </c>
      <c r="C447" s="59"/>
      <c r="D447" s="57" t="s">
        <v>1144</v>
      </c>
      <c r="E447" s="58" t="s">
        <v>368</v>
      </c>
      <c r="F447" s="64">
        <v>1859</v>
      </c>
      <c r="G447" s="97"/>
      <c r="H447" s="99">
        <f t="shared" si="9"/>
        <v>0</v>
      </c>
      <c r="I447" s="61" t="s">
        <v>300</v>
      </c>
      <c r="J447" s="73" t="s">
        <v>1832</v>
      </c>
    </row>
    <row r="448" spans="1:10" x14ac:dyDescent="0.2">
      <c r="A448" s="55" t="str">
        <f ca="1">+IF(NOT(ISBLANK(INDIRECT("e"&amp;ROW()))),MAX(INDIRECT("a$16:A"&amp;ROW()-1))+1,"")</f>
        <v/>
      </c>
      <c r="B448" s="67" t="s">
        <v>1145</v>
      </c>
      <c r="C448" s="59"/>
      <c r="D448" s="57" t="s">
        <v>1146</v>
      </c>
      <c r="E448" s="68"/>
      <c r="F448" s="51"/>
      <c r="G448" s="96"/>
      <c r="H448" s="99" t="str">
        <f t="shared" si="9"/>
        <v/>
      </c>
      <c r="I448" s="61" t="str">
        <f>IF(E448&lt;&gt;"","M","")</f>
        <v/>
      </c>
      <c r="J448" s="73"/>
    </row>
    <row r="449" spans="1:10" x14ac:dyDescent="0.2">
      <c r="A449" s="55" t="str">
        <f ca="1">+IF(NOT(ISBLANK(INDIRECT("e"&amp;ROW()))),MAX(INDIRECT("a$16:A"&amp;ROW()-1))+1,"")</f>
        <v/>
      </c>
      <c r="B449" s="67" t="s">
        <v>1147</v>
      </c>
      <c r="C449" s="59"/>
      <c r="D449" s="57" t="s">
        <v>1148</v>
      </c>
      <c r="E449" s="68"/>
      <c r="F449" s="51"/>
      <c r="G449" s="96"/>
      <c r="H449" s="99" t="str">
        <f t="shared" si="9"/>
        <v/>
      </c>
      <c r="I449" s="61" t="str">
        <f>IF(E449&lt;&gt;"","M","")</f>
        <v/>
      </c>
      <c r="J449" s="73"/>
    </row>
    <row r="450" spans="1:10" ht="36" x14ac:dyDescent="0.2">
      <c r="A450" s="55">
        <v>256</v>
      </c>
      <c r="B450" s="67" t="s">
        <v>1149</v>
      </c>
      <c r="C450" s="69" t="s">
        <v>243</v>
      </c>
      <c r="D450" s="57" t="s">
        <v>1150</v>
      </c>
      <c r="E450" s="58" t="s">
        <v>407</v>
      </c>
      <c r="F450" s="64">
        <v>1</v>
      </c>
      <c r="G450" s="97"/>
      <c r="H450" s="99">
        <f t="shared" ref="H450:H513" si="10">+IF(AND(F450="",G450=""),"",ROUND(F450*G450,2))</f>
        <v>0</v>
      </c>
      <c r="I450" s="61" t="s">
        <v>300</v>
      </c>
      <c r="J450" s="73" t="s">
        <v>1832</v>
      </c>
    </row>
    <row r="451" spans="1:10" x14ac:dyDescent="0.2">
      <c r="A451" s="55" t="str">
        <f ca="1">+IF(NOT(ISBLANK(INDIRECT("e"&amp;ROW()))),MAX(INDIRECT("a$16:A"&amp;ROW()-1))+1,"")</f>
        <v/>
      </c>
      <c r="B451" s="67" t="s">
        <v>1151</v>
      </c>
      <c r="C451" s="59"/>
      <c r="D451" s="57" t="s">
        <v>1152</v>
      </c>
      <c r="E451" s="68"/>
      <c r="F451" s="51"/>
      <c r="G451" s="96"/>
      <c r="H451" s="99" t="str">
        <f t="shared" si="10"/>
        <v/>
      </c>
      <c r="I451" s="61" t="str">
        <f t="shared" ref="I451:I512" si="11">IF(E451&lt;&gt;"","M","")</f>
        <v/>
      </c>
      <c r="J451" s="73"/>
    </row>
    <row r="452" spans="1:10" x14ac:dyDescent="0.2">
      <c r="A452" s="55" t="str">
        <f ca="1">+IF(NOT(ISBLANK(INDIRECT("e"&amp;ROW()))),MAX(INDIRECT("a$16:A"&amp;ROW()-1))+1,"")</f>
        <v/>
      </c>
      <c r="B452" s="67" t="s">
        <v>1153</v>
      </c>
      <c r="C452" s="59"/>
      <c r="D452" s="57" t="s">
        <v>1154</v>
      </c>
      <c r="E452" s="68"/>
      <c r="F452" s="51"/>
      <c r="G452" s="96"/>
      <c r="H452" s="99" t="str">
        <f t="shared" si="10"/>
        <v/>
      </c>
      <c r="I452" s="61" t="str">
        <f t="shared" si="11"/>
        <v/>
      </c>
      <c r="J452" s="73"/>
    </row>
    <row r="453" spans="1:10" ht="24" x14ac:dyDescent="0.2">
      <c r="A453" s="55" t="str">
        <f ca="1">+IF(NOT(ISBLANK(INDIRECT("e"&amp;ROW()))),MAX(INDIRECT("a$16:A"&amp;ROW()-1))+1,"")</f>
        <v/>
      </c>
      <c r="B453" s="67" t="s">
        <v>1155</v>
      </c>
      <c r="C453" s="69" t="s">
        <v>243</v>
      </c>
      <c r="D453" s="57" t="s">
        <v>1156</v>
      </c>
      <c r="E453" s="58"/>
      <c r="F453" s="64"/>
      <c r="G453" s="97"/>
      <c r="H453" s="99" t="str">
        <f t="shared" si="10"/>
        <v/>
      </c>
      <c r="I453" s="61" t="str">
        <f t="shared" si="11"/>
        <v/>
      </c>
      <c r="J453" s="73"/>
    </row>
    <row r="454" spans="1:10" ht="24" x14ac:dyDescent="0.2">
      <c r="A454" s="55">
        <v>257</v>
      </c>
      <c r="B454" s="67" t="s">
        <v>1157</v>
      </c>
      <c r="C454" s="69" t="s">
        <v>243</v>
      </c>
      <c r="D454" s="57" t="s">
        <v>1158</v>
      </c>
      <c r="E454" s="58" t="s">
        <v>404</v>
      </c>
      <c r="F454" s="64">
        <v>7.5</v>
      </c>
      <c r="G454" s="97"/>
      <c r="H454" s="99">
        <f t="shared" si="10"/>
        <v>0</v>
      </c>
      <c r="I454" s="61" t="s">
        <v>300</v>
      </c>
      <c r="J454" s="73" t="s">
        <v>1832</v>
      </c>
    </row>
    <row r="455" spans="1:10" ht="24" x14ac:dyDescent="0.2">
      <c r="A455" s="55" t="str">
        <f ca="1">+IF(NOT(ISBLANK(INDIRECT("e"&amp;ROW()))),MAX(INDIRECT("a$16:A"&amp;ROW()-1))+1,"")</f>
        <v/>
      </c>
      <c r="B455" s="67" t="s">
        <v>1159</v>
      </c>
      <c r="C455" s="69" t="s">
        <v>243</v>
      </c>
      <c r="D455" s="57" t="s">
        <v>1160</v>
      </c>
      <c r="E455" s="58"/>
      <c r="F455" s="64"/>
      <c r="G455" s="97"/>
      <c r="H455" s="99" t="str">
        <f t="shared" si="10"/>
        <v/>
      </c>
      <c r="I455" s="61" t="str">
        <f t="shared" si="11"/>
        <v/>
      </c>
      <c r="J455" s="73"/>
    </row>
    <row r="456" spans="1:10" ht="24" x14ac:dyDescent="0.2">
      <c r="A456" s="55">
        <v>258</v>
      </c>
      <c r="B456" s="67" t="s">
        <v>1161</v>
      </c>
      <c r="C456" s="69" t="s">
        <v>243</v>
      </c>
      <c r="D456" s="57" t="s">
        <v>1162</v>
      </c>
      <c r="E456" s="58" t="s">
        <v>404</v>
      </c>
      <c r="F456" s="64">
        <v>51.5</v>
      </c>
      <c r="G456" s="97"/>
      <c r="H456" s="99">
        <f t="shared" si="10"/>
        <v>0</v>
      </c>
      <c r="I456" s="61" t="s">
        <v>300</v>
      </c>
      <c r="J456" s="73" t="s">
        <v>1832</v>
      </c>
    </row>
    <row r="457" spans="1:10" x14ac:dyDescent="0.2">
      <c r="A457" s="55" t="str">
        <f ca="1">+IF(NOT(ISBLANK(INDIRECT("e"&amp;ROW()))),MAX(INDIRECT("a$16:A"&amp;ROW()-1))+1,"")</f>
        <v/>
      </c>
      <c r="B457" s="67" t="s">
        <v>1163</v>
      </c>
      <c r="C457" s="59"/>
      <c r="D457" s="57" t="s">
        <v>1164</v>
      </c>
      <c r="E457" s="68"/>
      <c r="F457" s="51"/>
      <c r="G457" s="96"/>
      <c r="H457" s="99" t="str">
        <f t="shared" si="10"/>
        <v/>
      </c>
      <c r="I457" s="61" t="str">
        <f t="shared" si="11"/>
        <v/>
      </c>
      <c r="J457" s="73"/>
    </row>
    <row r="458" spans="1:10" ht="36" x14ac:dyDescent="0.2">
      <c r="A458" s="55">
        <v>259</v>
      </c>
      <c r="B458" s="67" t="s">
        <v>1165</v>
      </c>
      <c r="C458" s="69" t="s">
        <v>243</v>
      </c>
      <c r="D458" s="57" t="s">
        <v>1166</v>
      </c>
      <c r="E458" s="58" t="s">
        <v>368</v>
      </c>
      <c r="F458" s="64">
        <v>6052</v>
      </c>
      <c r="G458" s="97"/>
      <c r="H458" s="99">
        <f t="shared" si="10"/>
        <v>0</v>
      </c>
      <c r="I458" s="61" t="s">
        <v>300</v>
      </c>
      <c r="J458" s="73" t="s">
        <v>1832</v>
      </c>
    </row>
    <row r="459" spans="1:10" ht="48" x14ac:dyDescent="0.2">
      <c r="A459" s="55">
        <v>260</v>
      </c>
      <c r="B459" s="67" t="s">
        <v>1167</v>
      </c>
      <c r="C459" s="69" t="s">
        <v>243</v>
      </c>
      <c r="D459" s="57" t="s">
        <v>1168</v>
      </c>
      <c r="E459" s="58" t="s">
        <v>429</v>
      </c>
      <c r="F459" s="64">
        <v>2</v>
      </c>
      <c r="G459" s="97"/>
      <c r="H459" s="99">
        <f t="shared" si="10"/>
        <v>0</v>
      </c>
      <c r="I459" s="61" t="s">
        <v>300</v>
      </c>
      <c r="J459" s="73" t="s">
        <v>1832</v>
      </c>
    </row>
    <row r="460" spans="1:10" x14ac:dyDescent="0.2">
      <c r="A460" s="55" t="str">
        <f t="shared" ref="A460:A522" ca="1" si="12">+IF(NOT(ISBLANK(INDIRECT("e"&amp;ROW()))),MAX(INDIRECT("a$16:A"&amp;ROW()-1))+1,"")</f>
        <v/>
      </c>
      <c r="B460" s="67" t="s">
        <v>1169</v>
      </c>
      <c r="C460" s="59"/>
      <c r="D460" s="57" t="s">
        <v>1170</v>
      </c>
      <c r="E460" s="68"/>
      <c r="F460" s="51"/>
      <c r="G460" s="96"/>
      <c r="H460" s="99" t="str">
        <f t="shared" si="10"/>
        <v/>
      </c>
      <c r="I460" s="61" t="str">
        <f t="shared" si="11"/>
        <v/>
      </c>
      <c r="J460" s="73"/>
    </row>
    <row r="461" spans="1:10" x14ac:dyDescent="0.2">
      <c r="A461" s="55" t="str">
        <f t="shared" ca="1" si="12"/>
        <v/>
      </c>
      <c r="B461" s="67" t="s">
        <v>1171</v>
      </c>
      <c r="C461" s="59"/>
      <c r="D461" s="57" t="s">
        <v>1172</v>
      </c>
      <c r="E461" s="68"/>
      <c r="F461" s="51"/>
      <c r="G461" s="96"/>
      <c r="H461" s="99" t="str">
        <f t="shared" si="10"/>
        <v/>
      </c>
      <c r="I461" s="61" t="str">
        <f t="shared" si="11"/>
        <v/>
      </c>
      <c r="J461" s="73"/>
    </row>
    <row r="462" spans="1:10" ht="24" x14ac:dyDescent="0.2">
      <c r="A462" s="55" t="str">
        <f t="shared" ca="1" si="12"/>
        <v/>
      </c>
      <c r="B462" s="67" t="s">
        <v>1173</v>
      </c>
      <c r="C462" s="69" t="s">
        <v>243</v>
      </c>
      <c r="D462" s="57" t="s">
        <v>1174</v>
      </c>
      <c r="E462" s="58"/>
      <c r="F462" s="64"/>
      <c r="G462" s="97"/>
      <c r="H462" s="99" t="str">
        <f t="shared" si="10"/>
        <v/>
      </c>
      <c r="I462" s="61" t="str">
        <f t="shared" si="11"/>
        <v/>
      </c>
      <c r="J462" s="73"/>
    </row>
    <row r="463" spans="1:10" ht="24" x14ac:dyDescent="0.2">
      <c r="A463" s="55">
        <v>261</v>
      </c>
      <c r="B463" s="67" t="s">
        <v>1175</v>
      </c>
      <c r="C463" s="69" t="s">
        <v>243</v>
      </c>
      <c r="D463" s="57" t="s">
        <v>1176</v>
      </c>
      <c r="E463" s="58" t="s">
        <v>407</v>
      </c>
      <c r="F463" s="64">
        <v>1</v>
      </c>
      <c r="G463" s="97"/>
      <c r="H463" s="99">
        <f t="shared" si="10"/>
        <v>0</v>
      </c>
      <c r="I463" s="61" t="s">
        <v>300</v>
      </c>
      <c r="J463" s="73" t="s">
        <v>1832</v>
      </c>
    </row>
    <row r="464" spans="1:10" x14ac:dyDescent="0.2">
      <c r="A464" s="55" t="str">
        <f t="shared" ca="1" si="12"/>
        <v/>
      </c>
      <c r="B464" s="67" t="s">
        <v>1177</v>
      </c>
      <c r="C464" s="59"/>
      <c r="D464" s="57" t="s">
        <v>1178</v>
      </c>
      <c r="E464" s="68"/>
      <c r="F464" s="51"/>
      <c r="G464" s="96"/>
      <c r="H464" s="99" t="str">
        <f t="shared" si="10"/>
        <v/>
      </c>
      <c r="I464" s="61" t="str">
        <f t="shared" si="11"/>
        <v/>
      </c>
      <c r="J464" s="73"/>
    </row>
    <row r="465" spans="1:10" x14ac:dyDescent="0.2">
      <c r="A465" s="55" t="str">
        <f t="shared" ca="1" si="12"/>
        <v/>
      </c>
      <c r="B465" s="67" t="s">
        <v>1179</v>
      </c>
      <c r="C465" s="69" t="s">
        <v>243</v>
      </c>
      <c r="D465" s="57" t="s">
        <v>1180</v>
      </c>
      <c r="E465" s="58"/>
      <c r="F465" s="64"/>
      <c r="G465" s="97"/>
      <c r="H465" s="99" t="str">
        <f t="shared" si="10"/>
        <v/>
      </c>
      <c r="I465" s="61" t="str">
        <f t="shared" si="11"/>
        <v/>
      </c>
      <c r="J465" s="73"/>
    </row>
    <row r="466" spans="1:10" ht="24" x14ac:dyDescent="0.2">
      <c r="A466" s="55">
        <v>262</v>
      </c>
      <c r="B466" s="67" t="s">
        <v>1181</v>
      </c>
      <c r="C466" s="69" t="s">
        <v>243</v>
      </c>
      <c r="D466" s="57" t="s">
        <v>1182</v>
      </c>
      <c r="E466" s="58" t="s">
        <v>407</v>
      </c>
      <c r="F466" s="64">
        <v>4</v>
      </c>
      <c r="G466" s="97"/>
      <c r="H466" s="99">
        <f t="shared" si="10"/>
        <v>0</v>
      </c>
      <c r="I466" s="61" t="s">
        <v>300</v>
      </c>
      <c r="J466" s="73" t="s">
        <v>1832</v>
      </c>
    </row>
    <row r="467" spans="1:10" ht="24" x14ac:dyDescent="0.2">
      <c r="A467" s="55" t="str">
        <f t="shared" ca="1" si="12"/>
        <v/>
      </c>
      <c r="B467" s="67" t="s">
        <v>1183</v>
      </c>
      <c r="C467" s="69" t="s">
        <v>243</v>
      </c>
      <c r="D467" s="57" t="s">
        <v>1184</v>
      </c>
      <c r="E467" s="58"/>
      <c r="F467" s="64"/>
      <c r="G467" s="97"/>
      <c r="H467" s="99" t="str">
        <f t="shared" si="10"/>
        <v/>
      </c>
      <c r="I467" s="61" t="str">
        <f t="shared" si="11"/>
        <v/>
      </c>
      <c r="J467" s="73"/>
    </row>
    <row r="468" spans="1:10" ht="24" x14ac:dyDescent="0.2">
      <c r="A468" s="55">
        <v>263</v>
      </c>
      <c r="B468" s="67" t="s">
        <v>1185</v>
      </c>
      <c r="C468" s="69" t="s">
        <v>243</v>
      </c>
      <c r="D468" s="57" t="s">
        <v>1186</v>
      </c>
      <c r="E468" s="58" t="s">
        <v>407</v>
      </c>
      <c r="F468" s="64">
        <v>2</v>
      </c>
      <c r="G468" s="97"/>
      <c r="H468" s="99">
        <f t="shared" si="10"/>
        <v>0</v>
      </c>
      <c r="I468" s="61" t="s">
        <v>300</v>
      </c>
      <c r="J468" s="73" t="s">
        <v>1832</v>
      </c>
    </row>
    <row r="469" spans="1:10" ht="24" x14ac:dyDescent="0.2">
      <c r="A469" s="55">
        <v>264</v>
      </c>
      <c r="B469" s="67" t="s">
        <v>1187</v>
      </c>
      <c r="C469" s="69" t="s">
        <v>243</v>
      </c>
      <c r="D469" s="57" t="s">
        <v>1188</v>
      </c>
      <c r="E469" s="58" t="s">
        <v>407</v>
      </c>
      <c r="F469" s="64">
        <v>1</v>
      </c>
      <c r="G469" s="97"/>
      <c r="H469" s="99">
        <f t="shared" si="10"/>
        <v>0</v>
      </c>
      <c r="I469" s="61" t="s">
        <v>300</v>
      </c>
      <c r="J469" s="73" t="s">
        <v>1832</v>
      </c>
    </row>
    <row r="470" spans="1:10" ht="24" x14ac:dyDescent="0.2">
      <c r="A470" s="55">
        <v>265</v>
      </c>
      <c r="B470" s="67" t="s">
        <v>1189</v>
      </c>
      <c r="C470" s="69" t="s">
        <v>243</v>
      </c>
      <c r="D470" s="57" t="s">
        <v>1190</v>
      </c>
      <c r="E470" s="58" t="s">
        <v>407</v>
      </c>
      <c r="F470" s="64">
        <v>1</v>
      </c>
      <c r="G470" s="97"/>
      <c r="H470" s="99">
        <f t="shared" si="10"/>
        <v>0</v>
      </c>
      <c r="I470" s="61" t="s">
        <v>300</v>
      </c>
      <c r="J470" s="73" t="s">
        <v>1832</v>
      </c>
    </row>
    <row r="471" spans="1:10" ht="24" x14ac:dyDescent="0.2">
      <c r="A471" s="55" t="str">
        <f t="shared" ca="1" si="12"/>
        <v/>
      </c>
      <c r="B471" s="67" t="s">
        <v>1191</v>
      </c>
      <c r="C471" s="69" t="s">
        <v>243</v>
      </c>
      <c r="D471" s="57" t="s">
        <v>1192</v>
      </c>
      <c r="E471" s="58"/>
      <c r="F471" s="64"/>
      <c r="G471" s="97"/>
      <c r="H471" s="99" t="str">
        <f t="shared" si="10"/>
        <v/>
      </c>
      <c r="I471" s="61" t="str">
        <f t="shared" si="11"/>
        <v/>
      </c>
      <c r="J471" s="73"/>
    </row>
    <row r="472" spans="1:10" ht="36" x14ac:dyDescent="0.2">
      <c r="A472" s="55">
        <v>266</v>
      </c>
      <c r="B472" s="67" t="s">
        <v>1193</v>
      </c>
      <c r="C472" s="69" t="s">
        <v>243</v>
      </c>
      <c r="D472" s="57" t="s">
        <v>1194</v>
      </c>
      <c r="E472" s="58" t="s">
        <v>407</v>
      </c>
      <c r="F472" s="64">
        <v>1</v>
      </c>
      <c r="G472" s="97"/>
      <c r="H472" s="99">
        <f t="shared" si="10"/>
        <v>0</v>
      </c>
      <c r="I472" s="61" t="s">
        <v>300</v>
      </c>
      <c r="J472" s="73" t="s">
        <v>1832</v>
      </c>
    </row>
    <row r="473" spans="1:10" ht="24" x14ac:dyDescent="0.2">
      <c r="A473" s="55" t="str">
        <f t="shared" ca="1" si="12"/>
        <v/>
      </c>
      <c r="B473" s="67" t="s">
        <v>1195</v>
      </c>
      <c r="C473" s="69" t="s">
        <v>243</v>
      </c>
      <c r="D473" s="57" t="s">
        <v>1196</v>
      </c>
      <c r="E473" s="58"/>
      <c r="F473" s="64"/>
      <c r="G473" s="97"/>
      <c r="H473" s="99" t="str">
        <f t="shared" si="10"/>
        <v/>
      </c>
      <c r="I473" s="61" t="str">
        <f t="shared" si="11"/>
        <v/>
      </c>
      <c r="J473" s="73"/>
    </row>
    <row r="474" spans="1:10" ht="24" x14ac:dyDescent="0.2">
      <c r="A474" s="55">
        <v>267</v>
      </c>
      <c r="B474" s="67" t="s">
        <v>1197</v>
      </c>
      <c r="C474" s="69" t="s">
        <v>243</v>
      </c>
      <c r="D474" s="57" t="s">
        <v>1198</v>
      </c>
      <c r="E474" s="58" t="s">
        <v>407</v>
      </c>
      <c r="F474" s="64">
        <v>1</v>
      </c>
      <c r="G474" s="97"/>
      <c r="H474" s="99">
        <f t="shared" si="10"/>
        <v>0</v>
      </c>
      <c r="I474" s="61" t="s">
        <v>300</v>
      </c>
      <c r="J474" s="73" t="s">
        <v>1832</v>
      </c>
    </row>
    <row r="475" spans="1:10" x14ac:dyDescent="0.2">
      <c r="A475" s="55" t="str">
        <f t="shared" ca="1" si="12"/>
        <v/>
      </c>
      <c r="B475" s="67" t="s">
        <v>1199</v>
      </c>
      <c r="C475" s="69" t="s">
        <v>243</v>
      </c>
      <c r="D475" s="57" t="s">
        <v>1200</v>
      </c>
      <c r="E475" s="58"/>
      <c r="F475" s="64"/>
      <c r="G475" s="97"/>
      <c r="H475" s="99" t="str">
        <f t="shared" si="10"/>
        <v/>
      </c>
      <c r="I475" s="61" t="str">
        <f t="shared" si="11"/>
        <v/>
      </c>
      <c r="J475" s="73"/>
    </row>
    <row r="476" spans="1:10" ht="24" x14ac:dyDescent="0.2">
      <c r="A476" s="55">
        <v>268</v>
      </c>
      <c r="B476" s="67" t="s">
        <v>1201</v>
      </c>
      <c r="C476" s="69" t="s">
        <v>243</v>
      </c>
      <c r="D476" s="57" t="s">
        <v>1202</v>
      </c>
      <c r="E476" s="58" t="s">
        <v>407</v>
      </c>
      <c r="F476" s="64">
        <v>1</v>
      </c>
      <c r="G476" s="97"/>
      <c r="H476" s="99">
        <f t="shared" si="10"/>
        <v>0</v>
      </c>
      <c r="I476" s="61" t="s">
        <v>300</v>
      </c>
      <c r="J476" s="73" t="s">
        <v>1832</v>
      </c>
    </row>
    <row r="477" spans="1:10" ht="24" x14ac:dyDescent="0.2">
      <c r="A477" s="55" t="str">
        <f t="shared" ca="1" si="12"/>
        <v/>
      </c>
      <c r="B477" s="67" t="s">
        <v>1203</v>
      </c>
      <c r="C477" s="69" t="s">
        <v>243</v>
      </c>
      <c r="D477" s="57" t="s">
        <v>1204</v>
      </c>
      <c r="E477" s="58"/>
      <c r="F477" s="64"/>
      <c r="G477" s="97"/>
      <c r="H477" s="99" t="str">
        <f t="shared" si="10"/>
        <v/>
      </c>
      <c r="I477" s="61" t="str">
        <f t="shared" si="11"/>
        <v/>
      </c>
      <c r="J477" s="73"/>
    </row>
    <row r="478" spans="1:10" ht="36" x14ac:dyDescent="0.2">
      <c r="A478" s="55">
        <v>269</v>
      </c>
      <c r="B478" s="67" t="s">
        <v>1205</v>
      </c>
      <c r="C478" s="69" t="s">
        <v>243</v>
      </c>
      <c r="D478" s="57" t="s">
        <v>1206</v>
      </c>
      <c r="E478" s="58" t="s">
        <v>407</v>
      </c>
      <c r="F478" s="64">
        <v>1</v>
      </c>
      <c r="G478" s="97"/>
      <c r="H478" s="99">
        <f t="shared" si="10"/>
        <v>0</v>
      </c>
      <c r="I478" s="61" t="s">
        <v>300</v>
      </c>
      <c r="J478" s="73" t="s">
        <v>1832</v>
      </c>
    </row>
    <row r="479" spans="1:10" x14ac:dyDescent="0.2">
      <c r="A479" s="55" t="str">
        <f t="shared" ca="1" si="12"/>
        <v/>
      </c>
      <c r="B479" s="67" t="s">
        <v>1207</v>
      </c>
      <c r="C479" s="59"/>
      <c r="D479" s="57" t="s">
        <v>1208</v>
      </c>
      <c r="E479" s="68"/>
      <c r="F479" s="51"/>
      <c r="G479" s="96"/>
      <c r="H479" s="99" t="str">
        <f t="shared" si="10"/>
        <v/>
      </c>
      <c r="I479" s="61" t="str">
        <f t="shared" si="11"/>
        <v/>
      </c>
      <c r="J479" s="73"/>
    </row>
    <row r="480" spans="1:10" ht="24" x14ac:dyDescent="0.2">
      <c r="A480" s="55" t="str">
        <f t="shared" ca="1" si="12"/>
        <v/>
      </c>
      <c r="B480" s="67" t="s">
        <v>1209</v>
      </c>
      <c r="C480" s="69" t="s">
        <v>243</v>
      </c>
      <c r="D480" s="57" t="s">
        <v>1210</v>
      </c>
      <c r="E480" s="58"/>
      <c r="F480" s="64"/>
      <c r="G480" s="97"/>
      <c r="H480" s="99" t="str">
        <f t="shared" si="10"/>
        <v/>
      </c>
      <c r="I480" s="61" t="str">
        <f t="shared" si="11"/>
        <v/>
      </c>
      <c r="J480" s="73"/>
    </row>
    <row r="481" spans="1:10" ht="36" x14ac:dyDescent="0.2">
      <c r="A481" s="55">
        <v>270</v>
      </c>
      <c r="B481" s="67" t="s">
        <v>1211</v>
      </c>
      <c r="C481" s="69" t="s">
        <v>243</v>
      </c>
      <c r="D481" s="57" t="s">
        <v>1212</v>
      </c>
      <c r="E481" s="58" t="s">
        <v>407</v>
      </c>
      <c r="F481" s="64">
        <v>1</v>
      </c>
      <c r="G481" s="97"/>
      <c r="H481" s="99">
        <f t="shared" si="10"/>
        <v>0</v>
      </c>
      <c r="I481" s="61" t="s">
        <v>300</v>
      </c>
      <c r="J481" s="73" t="s">
        <v>1832</v>
      </c>
    </row>
    <row r="482" spans="1:10" ht="36" x14ac:dyDescent="0.2">
      <c r="A482" s="55">
        <v>271</v>
      </c>
      <c r="B482" s="67" t="s">
        <v>1213</v>
      </c>
      <c r="C482" s="69" t="s">
        <v>243</v>
      </c>
      <c r="D482" s="57" t="s">
        <v>1214</v>
      </c>
      <c r="E482" s="58" t="s">
        <v>407</v>
      </c>
      <c r="F482" s="64">
        <v>2</v>
      </c>
      <c r="G482" s="97"/>
      <c r="H482" s="99">
        <f t="shared" si="10"/>
        <v>0</v>
      </c>
      <c r="I482" s="61" t="s">
        <v>300</v>
      </c>
      <c r="J482" s="73" t="s">
        <v>1832</v>
      </c>
    </row>
    <row r="483" spans="1:10" ht="24" x14ac:dyDescent="0.2">
      <c r="A483" s="55" t="str">
        <f t="shared" ca="1" si="12"/>
        <v/>
      </c>
      <c r="B483" s="67" t="s">
        <v>1215</v>
      </c>
      <c r="C483" s="69" t="s">
        <v>243</v>
      </c>
      <c r="D483" s="57" t="s">
        <v>1216</v>
      </c>
      <c r="E483" s="58"/>
      <c r="F483" s="64"/>
      <c r="G483" s="97"/>
      <c r="H483" s="99" t="str">
        <f t="shared" si="10"/>
        <v/>
      </c>
      <c r="I483" s="61" t="str">
        <f t="shared" si="11"/>
        <v/>
      </c>
      <c r="J483" s="73"/>
    </row>
    <row r="484" spans="1:10" ht="36" x14ac:dyDescent="0.2">
      <c r="A484" s="55">
        <v>272</v>
      </c>
      <c r="B484" s="67" t="s">
        <v>1217</v>
      </c>
      <c r="C484" s="69" t="s">
        <v>243</v>
      </c>
      <c r="D484" s="57" t="s">
        <v>1218</v>
      </c>
      <c r="E484" s="58" t="s">
        <v>407</v>
      </c>
      <c r="F484" s="64">
        <v>1</v>
      </c>
      <c r="G484" s="97"/>
      <c r="H484" s="99">
        <f t="shared" si="10"/>
        <v>0</v>
      </c>
      <c r="I484" s="61" t="s">
        <v>300</v>
      </c>
      <c r="J484" s="73" t="s">
        <v>1832</v>
      </c>
    </row>
    <row r="485" spans="1:10" ht="24" x14ac:dyDescent="0.2">
      <c r="A485" s="55" t="str">
        <f t="shared" ca="1" si="12"/>
        <v/>
      </c>
      <c r="B485" s="67" t="s">
        <v>1219</v>
      </c>
      <c r="C485" s="69" t="s">
        <v>243</v>
      </c>
      <c r="D485" s="57" t="s">
        <v>1220</v>
      </c>
      <c r="E485" s="58"/>
      <c r="F485" s="64"/>
      <c r="G485" s="97"/>
      <c r="H485" s="99" t="str">
        <f t="shared" si="10"/>
        <v/>
      </c>
      <c r="I485" s="61" t="str">
        <f t="shared" si="11"/>
        <v/>
      </c>
      <c r="J485" s="73"/>
    </row>
    <row r="486" spans="1:10" ht="24" x14ac:dyDescent="0.2">
      <c r="A486" s="55">
        <v>273</v>
      </c>
      <c r="B486" s="67" t="s">
        <v>1221</v>
      </c>
      <c r="C486" s="69" t="s">
        <v>243</v>
      </c>
      <c r="D486" s="57" t="s">
        <v>1222</v>
      </c>
      <c r="E486" s="58" t="s">
        <v>407</v>
      </c>
      <c r="F486" s="64">
        <v>1</v>
      </c>
      <c r="G486" s="97"/>
      <c r="H486" s="99">
        <f t="shared" si="10"/>
        <v>0</v>
      </c>
      <c r="I486" s="61" t="s">
        <v>300</v>
      </c>
      <c r="J486" s="73" t="s">
        <v>1832</v>
      </c>
    </row>
    <row r="487" spans="1:10" ht="36" x14ac:dyDescent="0.2">
      <c r="A487" s="55" t="str">
        <f t="shared" ca="1" si="12"/>
        <v/>
      </c>
      <c r="B487" s="67" t="s">
        <v>1223</v>
      </c>
      <c r="C487" s="69" t="s">
        <v>243</v>
      </c>
      <c r="D487" s="57" t="s">
        <v>1224</v>
      </c>
      <c r="E487" s="58"/>
      <c r="F487" s="64"/>
      <c r="G487" s="97"/>
      <c r="H487" s="99" t="str">
        <f t="shared" si="10"/>
        <v/>
      </c>
      <c r="I487" s="61" t="str">
        <f t="shared" si="11"/>
        <v/>
      </c>
      <c r="J487" s="73"/>
    </row>
    <row r="488" spans="1:10" ht="48" x14ac:dyDescent="0.2">
      <c r="A488" s="55">
        <v>274</v>
      </c>
      <c r="B488" s="67" t="s">
        <v>1225</v>
      </c>
      <c r="C488" s="69" t="s">
        <v>243</v>
      </c>
      <c r="D488" s="57" t="s">
        <v>1226</v>
      </c>
      <c r="E488" s="58" t="s">
        <v>407</v>
      </c>
      <c r="F488" s="64">
        <v>1</v>
      </c>
      <c r="G488" s="97"/>
      <c r="H488" s="99">
        <f t="shared" si="10"/>
        <v>0</v>
      </c>
      <c r="I488" s="61" t="s">
        <v>300</v>
      </c>
      <c r="J488" s="73" t="s">
        <v>1832</v>
      </c>
    </row>
    <row r="489" spans="1:10" x14ac:dyDescent="0.2">
      <c r="A489" s="55" t="str">
        <f t="shared" ca="1" si="12"/>
        <v/>
      </c>
      <c r="B489" s="67" t="s">
        <v>1227</v>
      </c>
      <c r="C489" s="59"/>
      <c r="D489" s="57" t="s">
        <v>1228</v>
      </c>
      <c r="E489" s="68"/>
      <c r="F489" s="51"/>
      <c r="G489" s="96"/>
      <c r="H489" s="99" t="str">
        <f t="shared" si="10"/>
        <v/>
      </c>
      <c r="I489" s="61" t="str">
        <f t="shared" si="11"/>
        <v/>
      </c>
      <c r="J489" s="73"/>
    </row>
    <row r="490" spans="1:10" x14ac:dyDescent="0.2">
      <c r="A490" s="55" t="str">
        <f t="shared" ca="1" si="12"/>
        <v/>
      </c>
      <c r="B490" s="67" t="s">
        <v>1229</v>
      </c>
      <c r="C490" s="59"/>
      <c r="D490" s="57" t="s">
        <v>1230</v>
      </c>
      <c r="E490" s="68"/>
      <c r="F490" s="51"/>
      <c r="G490" s="96"/>
      <c r="H490" s="99" t="str">
        <f t="shared" si="10"/>
        <v/>
      </c>
      <c r="I490" s="61" t="str">
        <f t="shared" si="11"/>
        <v/>
      </c>
      <c r="J490" s="73"/>
    </row>
    <row r="491" spans="1:10" ht="36" x14ac:dyDescent="0.2">
      <c r="A491" s="55" t="str">
        <f t="shared" ca="1" si="12"/>
        <v/>
      </c>
      <c r="B491" s="67" t="s">
        <v>1231</v>
      </c>
      <c r="C491" s="69" t="s">
        <v>243</v>
      </c>
      <c r="D491" s="57" t="s">
        <v>1232</v>
      </c>
      <c r="E491" s="58"/>
      <c r="F491" s="64"/>
      <c r="G491" s="97"/>
      <c r="H491" s="99" t="str">
        <f t="shared" si="10"/>
        <v/>
      </c>
      <c r="I491" s="61" t="str">
        <f t="shared" si="11"/>
        <v/>
      </c>
      <c r="J491" s="73"/>
    </row>
    <row r="492" spans="1:10" ht="36" x14ac:dyDescent="0.2">
      <c r="A492" s="55">
        <v>275</v>
      </c>
      <c r="B492" s="67" t="s">
        <v>1233</v>
      </c>
      <c r="C492" s="69" t="s">
        <v>243</v>
      </c>
      <c r="D492" s="57" t="s">
        <v>1234</v>
      </c>
      <c r="E492" s="58" t="s">
        <v>407</v>
      </c>
      <c r="F492" s="64">
        <v>6</v>
      </c>
      <c r="G492" s="97"/>
      <c r="H492" s="99">
        <f t="shared" si="10"/>
        <v>0</v>
      </c>
      <c r="I492" s="61" t="s">
        <v>300</v>
      </c>
      <c r="J492" s="73" t="s">
        <v>1832</v>
      </c>
    </row>
    <row r="493" spans="1:10" x14ac:dyDescent="0.2">
      <c r="A493" s="55" t="str">
        <f t="shared" ca="1" si="12"/>
        <v/>
      </c>
      <c r="B493" s="67" t="s">
        <v>1235</v>
      </c>
      <c r="C493" s="59"/>
      <c r="D493" s="57" t="s">
        <v>1236</v>
      </c>
      <c r="E493" s="68"/>
      <c r="F493" s="51"/>
      <c r="G493" s="96"/>
      <c r="H493" s="99" t="str">
        <f t="shared" si="10"/>
        <v/>
      </c>
      <c r="I493" s="61" t="str">
        <f t="shared" si="11"/>
        <v/>
      </c>
      <c r="J493" s="73"/>
    </row>
    <row r="494" spans="1:10" ht="24" x14ac:dyDescent="0.2">
      <c r="A494" s="55" t="str">
        <f t="shared" ca="1" si="12"/>
        <v/>
      </c>
      <c r="B494" s="67" t="s">
        <v>1237</v>
      </c>
      <c r="C494" s="69" t="s">
        <v>243</v>
      </c>
      <c r="D494" s="57" t="s">
        <v>1238</v>
      </c>
      <c r="E494" s="58"/>
      <c r="F494" s="64"/>
      <c r="G494" s="97"/>
      <c r="H494" s="99" t="str">
        <f t="shared" si="10"/>
        <v/>
      </c>
      <c r="I494" s="61" t="str">
        <f t="shared" si="11"/>
        <v/>
      </c>
      <c r="J494" s="73"/>
    </row>
    <row r="495" spans="1:10" ht="24" x14ac:dyDescent="0.2">
      <c r="A495" s="55">
        <v>276</v>
      </c>
      <c r="B495" s="67" t="s">
        <v>1239</v>
      </c>
      <c r="C495" s="69" t="s">
        <v>243</v>
      </c>
      <c r="D495" s="57" t="s">
        <v>1240</v>
      </c>
      <c r="E495" s="58" t="s">
        <v>407</v>
      </c>
      <c r="F495" s="64">
        <v>1</v>
      </c>
      <c r="G495" s="97"/>
      <c r="H495" s="99">
        <f t="shared" si="10"/>
        <v>0</v>
      </c>
      <c r="I495" s="61" t="s">
        <v>300</v>
      </c>
      <c r="J495" s="73" t="s">
        <v>1832</v>
      </c>
    </row>
    <row r="496" spans="1:10" x14ac:dyDescent="0.2">
      <c r="A496" s="55" t="str">
        <f t="shared" ca="1" si="12"/>
        <v/>
      </c>
      <c r="B496" s="67" t="s">
        <v>1241</v>
      </c>
      <c r="C496" s="59"/>
      <c r="D496" s="57" t="s">
        <v>1242</v>
      </c>
      <c r="E496" s="68"/>
      <c r="F496" s="51"/>
      <c r="G496" s="96"/>
      <c r="H496" s="99" t="str">
        <f t="shared" si="10"/>
        <v/>
      </c>
      <c r="I496" s="61" t="str">
        <f t="shared" si="11"/>
        <v/>
      </c>
      <c r="J496" s="73"/>
    </row>
    <row r="497" spans="1:10" x14ac:dyDescent="0.2">
      <c r="A497" s="55" t="str">
        <f t="shared" ca="1" si="12"/>
        <v/>
      </c>
      <c r="B497" s="67" t="s">
        <v>1243</v>
      </c>
      <c r="C497" s="59"/>
      <c r="D497" s="57" t="s">
        <v>1244</v>
      </c>
      <c r="E497" s="68"/>
      <c r="F497" s="51"/>
      <c r="G497" s="96"/>
      <c r="H497" s="99" t="str">
        <f t="shared" si="10"/>
        <v/>
      </c>
      <c r="I497" s="61" t="str">
        <f t="shared" si="11"/>
        <v/>
      </c>
      <c r="J497" s="73"/>
    </row>
    <row r="498" spans="1:10" x14ac:dyDescent="0.2">
      <c r="A498" s="55">
        <v>277</v>
      </c>
      <c r="B498" s="67" t="s">
        <v>1245</v>
      </c>
      <c r="C498" s="59"/>
      <c r="D498" s="57" t="s">
        <v>1246</v>
      </c>
      <c r="E498" s="58" t="s">
        <v>368</v>
      </c>
      <c r="F498" s="64">
        <v>100</v>
      </c>
      <c r="G498" s="97"/>
      <c r="H498" s="99">
        <f t="shared" si="10"/>
        <v>0</v>
      </c>
      <c r="I498" s="61" t="s">
        <v>300</v>
      </c>
      <c r="J498" s="73" t="s">
        <v>1832</v>
      </c>
    </row>
    <row r="499" spans="1:10" x14ac:dyDescent="0.2">
      <c r="A499" s="55" t="str">
        <f t="shared" ca="1" si="12"/>
        <v/>
      </c>
      <c r="B499" s="67" t="s">
        <v>1247</v>
      </c>
      <c r="C499" s="59"/>
      <c r="D499" s="57" t="s">
        <v>1248</v>
      </c>
      <c r="E499" s="68"/>
      <c r="F499" s="51"/>
      <c r="G499" s="96"/>
      <c r="H499" s="99" t="str">
        <f t="shared" si="10"/>
        <v/>
      </c>
      <c r="I499" s="61" t="str">
        <f t="shared" si="11"/>
        <v/>
      </c>
      <c r="J499" s="73"/>
    </row>
    <row r="500" spans="1:10" ht="24" x14ac:dyDescent="0.2">
      <c r="A500" s="55">
        <v>278</v>
      </c>
      <c r="B500" s="67" t="s">
        <v>1249</v>
      </c>
      <c r="C500" s="69" t="s">
        <v>243</v>
      </c>
      <c r="D500" s="57" t="s">
        <v>1250</v>
      </c>
      <c r="E500" s="58" t="s">
        <v>368</v>
      </c>
      <c r="F500" s="64">
        <v>100</v>
      </c>
      <c r="G500" s="97"/>
      <c r="H500" s="99">
        <f t="shared" si="10"/>
        <v>0</v>
      </c>
      <c r="I500" s="61" t="s">
        <v>300</v>
      </c>
      <c r="J500" s="73" t="s">
        <v>1832</v>
      </c>
    </row>
    <row r="501" spans="1:10" ht="24" x14ac:dyDescent="0.2">
      <c r="A501" s="55">
        <v>279</v>
      </c>
      <c r="B501" s="67" t="s">
        <v>1251</v>
      </c>
      <c r="C501" s="69" t="s">
        <v>243</v>
      </c>
      <c r="D501" s="57" t="s">
        <v>1252</v>
      </c>
      <c r="E501" s="58" t="s">
        <v>368</v>
      </c>
      <c r="F501" s="64">
        <v>100</v>
      </c>
      <c r="G501" s="97"/>
      <c r="H501" s="99">
        <f t="shared" si="10"/>
        <v>0</v>
      </c>
      <c r="I501" s="61" t="s">
        <v>300</v>
      </c>
      <c r="J501" s="73" t="s">
        <v>1832</v>
      </c>
    </row>
    <row r="502" spans="1:10" ht="24" x14ac:dyDescent="0.2">
      <c r="A502" s="55">
        <v>280</v>
      </c>
      <c r="B502" s="67" t="s">
        <v>1253</v>
      </c>
      <c r="C502" s="69" t="s">
        <v>243</v>
      </c>
      <c r="D502" s="57" t="s">
        <v>1254</v>
      </c>
      <c r="E502" s="58" t="s">
        <v>368</v>
      </c>
      <c r="F502" s="64">
        <v>483</v>
      </c>
      <c r="G502" s="97"/>
      <c r="H502" s="99">
        <f t="shared" si="10"/>
        <v>0</v>
      </c>
      <c r="I502" s="61" t="s">
        <v>300</v>
      </c>
      <c r="J502" s="73" t="s">
        <v>1832</v>
      </c>
    </row>
    <row r="503" spans="1:10" x14ac:dyDescent="0.2">
      <c r="A503" s="55" t="str">
        <f t="shared" ca="1" si="12"/>
        <v/>
      </c>
      <c r="B503" s="67" t="s">
        <v>1255</v>
      </c>
      <c r="C503" s="59"/>
      <c r="D503" s="57" t="s">
        <v>1256</v>
      </c>
      <c r="E503" s="68"/>
      <c r="F503" s="51"/>
      <c r="G503" s="96"/>
      <c r="H503" s="99" t="str">
        <f t="shared" si="10"/>
        <v/>
      </c>
      <c r="I503" s="61" t="str">
        <f t="shared" si="11"/>
        <v/>
      </c>
      <c r="J503" s="73"/>
    </row>
    <row r="504" spans="1:10" x14ac:dyDescent="0.2">
      <c r="A504" s="55" t="str">
        <f t="shared" ca="1" si="12"/>
        <v/>
      </c>
      <c r="B504" s="67" t="s">
        <v>1257</v>
      </c>
      <c r="C504" s="59"/>
      <c r="D504" s="57" t="s">
        <v>1258</v>
      </c>
      <c r="E504" s="68"/>
      <c r="F504" s="51"/>
      <c r="G504" s="96"/>
      <c r="H504" s="99" t="str">
        <f t="shared" si="10"/>
        <v/>
      </c>
      <c r="I504" s="61" t="str">
        <f t="shared" si="11"/>
        <v/>
      </c>
      <c r="J504" s="73"/>
    </row>
    <row r="505" spans="1:10" x14ac:dyDescent="0.2">
      <c r="A505" s="55">
        <v>281</v>
      </c>
      <c r="B505" s="67" t="s">
        <v>1259</v>
      </c>
      <c r="C505" s="69" t="s">
        <v>243</v>
      </c>
      <c r="D505" s="57" t="s">
        <v>1260</v>
      </c>
      <c r="E505" s="58" t="s">
        <v>429</v>
      </c>
      <c r="F505" s="64">
        <v>6.5</v>
      </c>
      <c r="G505" s="97"/>
      <c r="H505" s="99">
        <f t="shared" si="10"/>
        <v>0</v>
      </c>
      <c r="I505" s="61" t="s">
        <v>300</v>
      </c>
      <c r="J505" s="73" t="s">
        <v>1832</v>
      </c>
    </row>
    <row r="506" spans="1:10" x14ac:dyDescent="0.2">
      <c r="A506" s="55" t="str">
        <f t="shared" ca="1" si="12"/>
        <v/>
      </c>
      <c r="B506" s="67" t="s">
        <v>1261</v>
      </c>
      <c r="C506" s="59"/>
      <c r="D506" s="57" t="s">
        <v>1262</v>
      </c>
      <c r="E506" s="68"/>
      <c r="F506" s="51"/>
      <c r="G506" s="96"/>
      <c r="H506" s="99" t="str">
        <f t="shared" si="10"/>
        <v/>
      </c>
      <c r="I506" s="61" t="str">
        <f t="shared" si="11"/>
        <v/>
      </c>
      <c r="J506" s="73"/>
    </row>
    <row r="507" spans="1:10" x14ac:dyDescent="0.2">
      <c r="A507" s="55" t="str">
        <f t="shared" ca="1" si="12"/>
        <v/>
      </c>
      <c r="B507" s="67" t="s">
        <v>1263</v>
      </c>
      <c r="C507" s="59"/>
      <c r="D507" s="57" t="s">
        <v>1264</v>
      </c>
      <c r="E507" s="68"/>
      <c r="F507" s="51"/>
      <c r="G507" s="96"/>
      <c r="H507" s="99" t="str">
        <f t="shared" si="10"/>
        <v/>
      </c>
      <c r="I507" s="61" t="str">
        <f t="shared" si="11"/>
        <v/>
      </c>
      <c r="J507" s="73"/>
    </row>
    <row r="508" spans="1:10" ht="36" x14ac:dyDescent="0.2">
      <c r="A508" s="55" t="str">
        <f t="shared" ca="1" si="12"/>
        <v/>
      </c>
      <c r="B508" s="67" t="s">
        <v>1265</v>
      </c>
      <c r="C508" s="69" t="s">
        <v>243</v>
      </c>
      <c r="D508" s="57" t="s">
        <v>1266</v>
      </c>
      <c r="E508" s="58"/>
      <c r="F508" s="64"/>
      <c r="G508" s="97"/>
      <c r="H508" s="99" t="str">
        <f t="shared" si="10"/>
        <v/>
      </c>
      <c r="I508" s="61" t="str">
        <f t="shared" si="11"/>
        <v/>
      </c>
      <c r="J508" s="73"/>
    </row>
    <row r="509" spans="1:10" ht="48" x14ac:dyDescent="0.2">
      <c r="A509" s="55">
        <v>282</v>
      </c>
      <c r="B509" s="67" t="s">
        <v>1267</v>
      </c>
      <c r="C509" s="69" t="s">
        <v>243</v>
      </c>
      <c r="D509" s="57" t="s">
        <v>1268</v>
      </c>
      <c r="E509" s="58" t="s">
        <v>429</v>
      </c>
      <c r="F509" s="64">
        <v>116</v>
      </c>
      <c r="G509" s="97"/>
      <c r="H509" s="99">
        <f t="shared" si="10"/>
        <v>0</v>
      </c>
      <c r="I509" s="61" t="s">
        <v>300</v>
      </c>
      <c r="J509" s="73" t="s">
        <v>1832</v>
      </c>
    </row>
    <row r="510" spans="1:10" ht="48" x14ac:dyDescent="0.2">
      <c r="A510" s="55">
        <v>283</v>
      </c>
      <c r="B510" s="67" t="s">
        <v>1269</v>
      </c>
      <c r="C510" s="69" t="s">
        <v>243</v>
      </c>
      <c r="D510" s="57" t="s">
        <v>1270</v>
      </c>
      <c r="E510" s="58" t="s">
        <v>429</v>
      </c>
      <c r="F510" s="64">
        <v>34.5</v>
      </c>
      <c r="G510" s="97"/>
      <c r="H510" s="99">
        <f t="shared" si="10"/>
        <v>0</v>
      </c>
      <c r="I510" s="61" t="s">
        <v>300</v>
      </c>
      <c r="J510" s="73" t="s">
        <v>1832</v>
      </c>
    </row>
    <row r="511" spans="1:10" ht="48" x14ac:dyDescent="0.2">
      <c r="A511" s="55">
        <v>284</v>
      </c>
      <c r="B511" s="67" t="s">
        <v>1271</v>
      </c>
      <c r="C511" s="69" t="s">
        <v>243</v>
      </c>
      <c r="D511" s="57" t="s">
        <v>1272</v>
      </c>
      <c r="E511" s="58" t="s">
        <v>407</v>
      </c>
      <c r="F511" s="64">
        <v>1</v>
      </c>
      <c r="G511" s="97"/>
      <c r="H511" s="99">
        <f t="shared" si="10"/>
        <v>0</v>
      </c>
      <c r="I511" s="61" t="s">
        <v>300</v>
      </c>
      <c r="J511" s="73" t="s">
        <v>1832</v>
      </c>
    </row>
    <row r="512" spans="1:10" ht="36" x14ac:dyDescent="0.2">
      <c r="A512" s="55" t="str">
        <f t="shared" ca="1" si="12"/>
        <v/>
      </c>
      <c r="B512" s="67" t="s">
        <v>1273</v>
      </c>
      <c r="C512" s="69" t="s">
        <v>243</v>
      </c>
      <c r="D512" s="57" t="s">
        <v>1274</v>
      </c>
      <c r="E512" s="58"/>
      <c r="F512" s="64"/>
      <c r="G512" s="97"/>
      <c r="H512" s="99" t="str">
        <f t="shared" si="10"/>
        <v/>
      </c>
      <c r="I512" s="61" t="str">
        <f t="shared" si="11"/>
        <v/>
      </c>
      <c r="J512" s="73"/>
    </row>
    <row r="513" spans="1:10" ht="36" x14ac:dyDescent="0.2">
      <c r="A513" s="55">
        <v>285</v>
      </c>
      <c r="B513" s="67" t="s">
        <v>1275</v>
      </c>
      <c r="C513" s="69" t="s">
        <v>243</v>
      </c>
      <c r="D513" s="57" t="s">
        <v>1276</v>
      </c>
      <c r="E513" s="58" t="s">
        <v>404</v>
      </c>
      <c r="F513" s="64">
        <v>28</v>
      </c>
      <c r="G513" s="97"/>
      <c r="H513" s="99">
        <f t="shared" si="10"/>
        <v>0</v>
      </c>
      <c r="I513" s="61" t="s">
        <v>300</v>
      </c>
      <c r="J513" s="73" t="s">
        <v>1832</v>
      </c>
    </row>
    <row r="514" spans="1:10" ht="36" x14ac:dyDescent="0.2">
      <c r="A514" s="55">
        <v>286</v>
      </c>
      <c r="B514" s="67" t="s">
        <v>1277</v>
      </c>
      <c r="C514" s="69" t="s">
        <v>243</v>
      </c>
      <c r="D514" s="57" t="s">
        <v>1278</v>
      </c>
      <c r="E514" s="58" t="s">
        <v>404</v>
      </c>
      <c r="F514" s="64">
        <v>9.5</v>
      </c>
      <c r="G514" s="97"/>
      <c r="H514" s="99">
        <f t="shared" ref="H514:H577" si="13">+IF(AND(F514="",G514=""),"",ROUND(F514*G514,2))</f>
        <v>0</v>
      </c>
      <c r="I514" s="61" t="s">
        <v>300</v>
      </c>
      <c r="J514" s="73" t="s">
        <v>1832</v>
      </c>
    </row>
    <row r="515" spans="1:10" ht="36" x14ac:dyDescent="0.2">
      <c r="A515" s="55">
        <v>287</v>
      </c>
      <c r="B515" s="67" t="s">
        <v>1279</v>
      </c>
      <c r="C515" s="69" t="s">
        <v>243</v>
      </c>
      <c r="D515" s="57" t="s">
        <v>1280</v>
      </c>
      <c r="E515" s="58" t="s">
        <v>404</v>
      </c>
      <c r="F515" s="64">
        <v>11</v>
      </c>
      <c r="G515" s="97"/>
      <c r="H515" s="99">
        <f t="shared" si="13"/>
        <v>0</v>
      </c>
      <c r="I515" s="61" t="s">
        <v>300</v>
      </c>
      <c r="J515" s="73" t="s">
        <v>1832</v>
      </c>
    </row>
    <row r="516" spans="1:10" ht="48" x14ac:dyDescent="0.2">
      <c r="A516" s="55">
        <v>288</v>
      </c>
      <c r="B516" s="67" t="s">
        <v>1281</v>
      </c>
      <c r="C516" s="69" t="s">
        <v>243</v>
      </c>
      <c r="D516" s="57" t="s">
        <v>1282</v>
      </c>
      <c r="E516" s="58" t="s">
        <v>407</v>
      </c>
      <c r="F516" s="64">
        <v>1</v>
      </c>
      <c r="G516" s="97"/>
      <c r="H516" s="99">
        <f t="shared" si="13"/>
        <v>0</v>
      </c>
      <c r="I516" s="61" t="s">
        <v>300</v>
      </c>
      <c r="J516" s="73" t="s">
        <v>1832</v>
      </c>
    </row>
    <row r="517" spans="1:10" ht="24" x14ac:dyDescent="0.2">
      <c r="A517" s="55">
        <v>289</v>
      </c>
      <c r="B517" s="67" t="s">
        <v>1283</v>
      </c>
      <c r="C517" s="69" t="s">
        <v>243</v>
      </c>
      <c r="D517" s="57" t="s">
        <v>1284</v>
      </c>
      <c r="E517" s="58" t="s">
        <v>429</v>
      </c>
      <c r="F517" s="64">
        <v>1053</v>
      </c>
      <c r="G517" s="97"/>
      <c r="H517" s="99">
        <f t="shared" si="13"/>
        <v>0</v>
      </c>
      <c r="I517" s="61" t="s">
        <v>300</v>
      </c>
      <c r="J517" s="73" t="s">
        <v>1832</v>
      </c>
    </row>
    <row r="518" spans="1:10" ht="24" x14ac:dyDescent="0.2">
      <c r="A518" s="55">
        <v>290</v>
      </c>
      <c r="B518" s="67" t="s">
        <v>1285</v>
      </c>
      <c r="C518" s="69" t="s">
        <v>243</v>
      </c>
      <c r="D518" s="57" t="s">
        <v>1286</v>
      </c>
      <c r="E518" s="58" t="s">
        <v>404</v>
      </c>
      <c r="F518" s="64">
        <v>19</v>
      </c>
      <c r="G518" s="97"/>
      <c r="H518" s="99">
        <f t="shared" si="13"/>
        <v>0</v>
      </c>
      <c r="I518" s="61" t="s">
        <v>300</v>
      </c>
      <c r="J518" s="73" t="s">
        <v>1832</v>
      </c>
    </row>
    <row r="519" spans="1:10" x14ac:dyDescent="0.2">
      <c r="A519" s="55" t="str">
        <f t="shared" ca="1" si="12"/>
        <v/>
      </c>
      <c r="B519" s="67" t="s">
        <v>1287</v>
      </c>
      <c r="C519" s="59"/>
      <c r="D519" s="57" t="s">
        <v>1288</v>
      </c>
      <c r="E519" s="68"/>
      <c r="F519" s="51"/>
      <c r="G519" s="96"/>
      <c r="H519" s="99" t="str">
        <f t="shared" si="13"/>
        <v/>
      </c>
      <c r="I519" s="61" t="str">
        <f>IF(E519&lt;&gt;"","M","")</f>
        <v/>
      </c>
      <c r="J519" s="73"/>
    </row>
    <row r="520" spans="1:10" ht="36" x14ac:dyDescent="0.2">
      <c r="A520" s="55">
        <v>291</v>
      </c>
      <c r="B520" s="67" t="s">
        <v>1289</v>
      </c>
      <c r="C520" s="69" t="s">
        <v>243</v>
      </c>
      <c r="D520" s="57" t="s">
        <v>1290</v>
      </c>
      <c r="E520" s="58" t="s">
        <v>429</v>
      </c>
      <c r="F520" s="64">
        <v>59</v>
      </c>
      <c r="G520" s="97"/>
      <c r="H520" s="99">
        <f t="shared" si="13"/>
        <v>0</v>
      </c>
      <c r="I520" s="61" t="s">
        <v>300</v>
      </c>
      <c r="J520" s="73" t="s">
        <v>1832</v>
      </c>
    </row>
    <row r="521" spans="1:10" x14ac:dyDescent="0.2">
      <c r="A521" s="55" t="str">
        <f t="shared" ca="1" si="12"/>
        <v/>
      </c>
      <c r="B521" s="67" t="s">
        <v>1291</v>
      </c>
      <c r="C521" s="59"/>
      <c r="D521" s="57" t="s">
        <v>1292</v>
      </c>
      <c r="E521" s="68"/>
      <c r="F521" s="51"/>
      <c r="G521" s="96"/>
      <c r="H521" s="99" t="str">
        <f t="shared" si="13"/>
        <v/>
      </c>
      <c r="I521" s="61" t="str">
        <f>IF(E521&lt;&gt;"","M","")</f>
        <v/>
      </c>
      <c r="J521" s="73"/>
    </row>
    <row r="522" spans="1:10" x14ac:dyDescent="0.2">
      <c r="A522" s="55" t="str">
        <f t="shared" ca="1" si="12"/>
        <v/>
      </c>
      <c r="B522" s="67" t="s">
        <v>1293</v>
      </c>
      <c r="C522" s="59"/>
      <c r="D522" s="57" t="s">
        <v>1292</v>
      </c>
      <c r="E522" s="68"/>
      <c r="F522" s="51"/>
      <c r="G522" s="96"/>
      <c r="H522" s="99" t="str">
        <f t="shared" si="13"/>
        <v/>
      </c>
      <c r="I522" s="61" t="str">
        <f>IF(E522&lt;&gt;"","M","")</f>
        <v/>
      </c>
      <c r="J522" s="73"/>
    </row>
    <row r="523" spans="1:10" ht="24" x14ac:dyDescent="0.2">
      <c r="A523" s="55" t="str">
        <f ca="1">+IF(NOT(ISBLANK(INDIRECT("e"&amp;ROW()))),MAX(INDIRECT("a$16:A"&amp;ROW()-1))+1,"")</f>
        <v/>
      </c>
      <c r="B523" s="67" t="s">
        <v>1294</v>
      </c>
      <c r="C523" s="69" t="s">
        <v>243</v>
      </c>
      <c r="D523" s="57" t="s">
        <v>1295</v>
      </c>
      <c r="E523" s="58"/>
      <c r="F523" s="64"/>
      <c r="G523" s="97"/>
      <c r="H523" s="99" t="str">
        <f t="shared" si="13"/>
        <v/>
      </c>
      <c r="I523" s="61" t="str">
        <f>IF(E523&lt;&gt;"","M","")</f>
        <v/>
      </c>
      <c r="J523" s="73"/>
    </row>
    <row r="524" spans="1:10" ht="24" x14ac:dyDescent="0.2">
      <c r="A524" s="55">
        <v>292</v>
      </c>
      <c r="B524" s="67" t="s">
        <v>1296</v>
      </c>
      <c r="C524" s="69" t="s">
        <v>243</v>
      </c>
      <c r="D524" s="57" t="s">
        <v>1297</v>
      </c>
      <c r="E524" s="58" t="s">
        <v>407</v>
      </c>
      <c r="F524" s="64">
        <v>1</v>
      </c>
      <c r="G524" s="97"/>
      <c r="H524" s="99">
        <f t="shared" si="13"/>
        <v>0</v>
      </c>
      <c r="I524" s="61" t="s">
        <v>300</v>
      </c>
      <c r="J524" s="73" t="s">
        <v>1832</v>
      </c>
    </row>
    <row r="525" spans="1:10" ht="24" x14ac:dyDescent="0.2">
      <c r="A525" s="55">
        <v>293</v>
      </c>
      <c r="B525" s="67" t="s">
        <v>1298</v>
      </c>
      <c r="C525" s="69" t="s">
        <v>243</v>
      </c>
      <c r="D525" s="57" t="s">
        <v>1299</v>
      </c>
      <c r="E525" s="58" t="s">
        <v>407</v>
      </c>
      <c r="F525" s="64">
        <v>1</v>
      </c>
      <c r="G525" s="97"/>
      <c r="H525" s="99">
        <f t="shared" si="13"/>
        <v>0</v>
      </c>
      <c r="I525" s="61" t="s">
        <v>300</v>
      </c>
      <c r="J525" s="73" t="s">
        <v>1832</v>
      </c>
    </row>
    <row r="526" spans="1:10" ht="48" x14ac:dyDescent="0.2">
      <c r="A526" s="55">
        <v>294</v>
      </c>
      <c r="B526" s="67" t="s">
        <v>1300</v>
      </c>
      <c r="C526" s="69" t="s">
        <v>243</v>
      </c>
      <c r="D526" s="57" t="s">
        <v>1301</v>
      </c>
      <c r="E526" s="58" t="s">
        <v>407</v>
      </c>
      <c r="F526" s="64">
        <v>2</v>
      </c>
      <c r="G526" s="97"/>
      <c r="H526" s="99">
        <f t="shared" si="13"/>
        <v>0</v>
      </c>
      <c r="I526" s="61" t="s">
        <v>300</v>
      </c>
      <c r="J526" s="73" t="s">
        <v>1832</v>
      </c>
    </row>
    <row r="527" spans="1:10" x14ac:dyDescent="0.2">
      <c r="A527" s="55">
        <v>295</v>
      </c>
      <c r="B527" s="67" t="s">
        <v>1302</v>
      </c>
      <c r="C527" s="69" t="s">
        <v>243</v>
      </c>
      <c r="D527" s="57" t="s">
        <v>1303</v>
      </c>
      <c r="E527" s="58" t="s">
        <v>407</v>
      </c>
      <c r="F527" s="64">
        <v>3</v>
      </c>
      <c r="G527" s="97"/>
      <c r="H527" s="99">
        <f t="shared" si="13"/>
        <v>0</v>
      </c>
      <c r="I527" s="61" t="s">
        <v>300</v>
      </c>
      <c r="J527" s="73" t="s">
        <v>1832</v>
      </c>
    </row>
    <row r="528" spans="1:10" x14ac:dyDescent="0.2">
      <c r="A528" s="55" t="str">
        <f ca="1">+IF(NOT(ISBLANK(INDIRECT("e"&amp;ROW()))),MAX(INDIRECT("a$16:A"&amp;ROW()-1))+1,"")</f>
        <v/>
      </c>
      <c r="B528" s="67" t="s">
        <v>1304</v>
      </c>
      <c r="C528" s="59"/>
      <c r="D528" s="57" t="s">
        <v>1305</v>
      </c>
      <c r="E528" s="68"/>
      <c r="F528" s="51"/>
      <c r="G528" s="96"/>
      <c r="H528" s="99" t="str">
        <f t="shared" si="13"/>
        <v/>
      </c>
      <c r="I528" s="61" t="str">
        <f>IF(E528&lt;&gt;"","M","")</f>
        <v/>
      </c>
      <c r="J528" s="73"/>
    </row>
    <row r="529" spans="1:10" x14ac:dyDescent="0.2">
      <c r="A529" s="55" t="str">
        <f ca="1">+IF(NOT(ISBLANK(INDIRECT("e"&amp;ROW()))),MAX(INDIRECT("a$16:A"&amp;ROW()-1))+1,"")</f>
        <v/>
      </c>
      <c r="B529" s="67" t="s">
        <v>1307</v>
      </c>
      <c r="C529" s="59"/>
      <c r="D529" s="57" t="s">
        <v>1308</v>
      </c>
      <c r="E529" s="68"/>
      <c r="F529" s="51"/>
      <c r="G529" s="96"/>
      <c r="H529" s="99" t="str">
        <f t="shared" si="13"/>
        <v/>
      </c>
      <c r="I529" s="61" t="str">
        <f>IF(E529&lt;&gt;"","M","")</f>
        <v/>
      </c>
      <c r="J529" s="73"/>
    </row>
    <row r="530" spans="1:10" x14ac:dyDescent="0.2">
      <c r="A530" s="55" t="str">
        <f ca="1">+IF(NOT(ISBLANK(INDIRECT("e"&amp;ROW()))),MAX(INDIRECT("a$16:A"&amp;ROW()-1))+1,"")</f>
        <v/>
      </c>
      <c r="B530" s="67" t="s">
        <v>1309</v>
      </c>
      <c r="C530" s="59"/>
      <c r="D530" s="57" t="s">
        <v>1310</v>
      </c>
      <c r="E530" s="68"/>
      <c r="F530" s="51"/>
      <c r="G530" s="96"/>
      <c r="H530" s="99" t="str">
        <f t="shared" si="13"/>
        <v/>
      </c>
      <c r="I530" s="61" t="str">
        <f>IF(E530&lt;&gt;"","M","")</f>
        <v/>
      </c>
      <c r="J530" s="73"/>
    </row>
    <row r="531" spans="1:10" x14ac:dyDescent="0.2">
      <c r="A531" s="55" t="str">
        <f ca="1">+IF(NOT(ISBLANK(INDIRECT("e"&amp;ROW()))),MAX(INDIRECT("a$16:A"&amp;ROW()-1))+1,"")</f>
        <v/>
      </c>
      <c r="B531" s="67" t="s">
        <v>1311</v>
      </c>
      <c r="C531" s="69" t="s">
        <v>243</v>
      </c>
      <c r="D531" s="57" t="s">
        <v>1312</v>
      </c>
      <c r="E531" s="58"/>
      <c r="F531" s="64"/>
      <c r="G531" s="97"/>
      <c r="H531" s="99" t="str">
        <f t="shared" si="13"/>
        <v/>
      </c>
      <c r="I531" s="61" t="str">
        <f>IF(E531&lt;&gt;"","M","")</f>
        <v/>
      </c>
      <c r="J531" s="73"/>
    </row>
    <row r="532" spans="1:10" ht="24" x14ac:dyDescent="0.2">
      <c r="A532" s="55">
        <v>296</v>
      </c>
      <c r="B532" s="67" t="s">
        <v>1313</v>
      </c>
      <c r="C532" s="69" t="s">
        <v>243</v>
      </c>
      <c r="D532" s="57" t="s">
        <v>1314</v>
      </c>
      <c r="E532" s="58" t="s">
        <v>429</v>
      </c>
      <c r="F532" s="64">
        <v>133</v>
      </c>
      <c r="G532" s="97"/>
      <c r="H532" s="99">
        <f t="shared" si="13"/>
        <v>0</v>
      </c>
      <c r="I532" s="61" t="s">
        <v>300</v>
      </c>
      <c r="J532" s="73" t="s">
        <v>1306</v>
      </c>
    </row>
    <row r="533" spans="1:10" x14ac:dyDescent="0.2">
      <c r="A533" s="55" t="str">
        <f ca="1">+IF(NOT(ISBLANK(INDIRECT("e"&amp;ROW()))),MAX(INDIRECT("a$16:A"&amp;ROW()-1))+1,"")</f>
        <v/>
      </c>
      <c r="B533" s="67" t="s">
        <v>1315</v>
      </c>
      <c r="C533" s="59"/>
      <c r="D533" s="57" t="s">
        <v>1316</v>
      </c>
      <c r="E533" s="68"/>
      <c r="F533" s="51"/>
      <c r="G533" s="96"/>
      <c r="H533" s="99" t="str">
        <f t="shared" si="13"/>
        <v/>
      </c>
      <c r="I533" s="61" t="str">
        <f>IF(E533&lt;&gt;"","M","")</f>
        <v/>
      </c>
      <c r="J533" s="73"/>
    </row>
    <row r="534" spans="1:10" x14ac:dyDescent="0.2">
      <c r="A534" s="55" t="str">
        <f ca="1">+IF(NOT(ISBLANK(INDIRECT("e"&amp;ROW()))),MAX(INDIRECT("a$16:A"&amp;ROW()-1))+1,"")</f>
        <v/>
      </c>
      <c r="B534" s="67" t="s">
        <v>1317</v>
      </c>
      <c r="C534" s="69" t="s">
        <v>243</v>
      </c>
      <c r="D534" s="57" t="s">
        <v>1318</v>
      </c>
      <c r="E534" s="58"/>
      <c r="F534" s="64"/>
      <c r="G534" s="97"/>
      <c r="H534" s="99" t="str">
        <f t="shared" si="13"/>
        <v/>
      </c>
      <c r="I534" s="61" t="str">
        <f>IF(E534&lt;&gt;"","M","")</f>
        <v/>
      </c>
      <c r="J534" s="73"/>
    </row>
    <row r="535" spans="1:10" x14ac:dyDescent="0.2">
      <c r="A535" s="55">
        <v>297</v>
      </c>
      <c r="B535" s="67" t="s">
        <v>1319</v>
      </c>
      <c r="C535" s="69" t="s">
        <v>243</v>
      </c>
      <c r="D535" s="57" t="s">
        <v>1320</v>
      </c>
      <c r="E535" s="58" t="s">
        <v>429</v>
      </c>
      <c r="F535" s="64">
        <v>4445</v>
      </c>
      <c r="G535" s="97"/>
      <c r="H535" s="99">
        <f t="shared" si="13"/>
        <v>0</v>
      </c>
      <c r="I535" s="61" t="s">
        <v>300</v>
      </c>
      <c r="J535" s="73" t="s">
        <v>1306</v>
      </c>
    </row>
    <row r="536" spans="1:10" ht="24" x14ac:dyDescent="0.2">
      <c r="A536" s="55" t="str">
        <f ca="1">+IF(NOT(ISBLANK(INDIRECT("e"&amp;ROW()))),MAX(INDIRECT("a$16:A"&amp;ROW()-1))+1,"")</f>
        <v/>
      </c>
      <c r="B536" s="67" t="s">
        <v>1321</v>
      </c>
      <c r="C536" s="69" t="s">
        <v>243</v>
      </c>
      <c r="D536" s="57" t="s">
        <v>1322</v>
      </c>
      <c r="E536" s="58"/>
      <c r="F536" s="64"/>
      <c r="G536" s="97"/>
      <c r="H536" s="99" t="str">
        <f t="shared" si="13"/>
        <v/>
      </c>
      <c r="I536" s="61" t="str">
        <f>IF(E536&lt;&gt;"","M","")</f>
        <v/>
      </c>
      <c r="J536" s="73"/>
    </row>
    <row r="537" spans="1:10" ht="24" x14ac:dyDescent="0.2">
      <c r="A537" s="55">
        <v>298</v>
      </c>
      <c r="B537" s="67" t="s">
        <v>1323</v>
      </c>
      <c r="C537" s="69" t="s">
        <v>243</v>
      </c>
      <c r="D537" s="57" t="s">
        <v>1324</v>
      </c>
      <c r="E537" s="58" t="s">
        <v>429</v>
      </c>
      <c r="F537" s="64">
        <v>596</v>
      </c>
      <c r="G537" s="97"/>
      <c r="H537" s="99">
        <f t="shared" si="13"/>
        <v>0</v>
      </c>
      <c r="I537" s="61" t="s">
        <v>300</v>
      </c>
      <c r="J537" s="73" t="s">
        <v>1306</v>
      </c>
    </row>
    <row r="538" spans="1:10" x14ac:dyDescent="0.2">
      <c r="A538" s="55" t="str">
        <f ca="1">+IF(NOT(ISBLANK(INDIRECT("e"&amp;ROW()))),MAX(INDIRECT("a$16:A"&amp;ROW()-1))+1,"")</f>
        <v/>
      </c>
      <c r="B538" s="67" t="s">
        <v>1325</v>
      </c>
      <c r="C538" s="59"/>
      <c r="D538" s="57" t="s">
        <v>1326</v>
      </c>
      <c r="E538" s="68"/>
      <c r="F538" s="51"/>
      <c r="G538" s="96"/>
      <c r="H538" s="99" t="str">
        <f t="shared" si="13"/>
        <v/>
      </c>
      <c r="I538" s="61" t="str">
        <f>IF(E538&lt;&gt;"","M","")</f>
        <v/>
      </c>
      <c r="J538" s="73"/>
    </row>
    <row r="539" spans="1:10" x14ac:dyDescent="0.2">
      <c r="A539" s="55" t="str">
        <f ca="1">+IF(NOT(ISBLANK(INDIRECT("e"&amp;ROW()))),MAX(INDIRECT("a$16:A"&amp;ROW()-1))+1,"")</f>
        <v/>
      </c>
      <c r="B539" s="67" t="s">
        <v>1327</v>
      </c>
      <c r="C539" s="69" t="s">
        <v>243</v>
      </c>
      <c r="D539" s="57" t="s">
        <v>1328</v>
      </c>
      <c r="E539" s="58"/>
      <c r="F539" s="64"/>
      <c r="G539" s="97"/>
      <c r="H539" s="99" t="str">
        <f t="shared" si="13"/>
        <v/>
      </c>
      <c r="I539" s="61" t="str">
        <f>IF(E539&lt;&gt;"","M","")</f>
        <v/>
      </c>
      <c r="J539" s="73"/>
    </row>
    <row r="540" spans="1:10" x14ac:dyDescent="0.2">
      <c r="A540" s="55">
        <v>299</v>
      </c>
      <c r="B540" s="67" t="s">
        <v>1329</v>
      </c>
      <c r="C540" s="69" t="s">
        <v>243</v>
      </c>
      <c r="D540" s="57" t="s">
        <v>1330</v>
      </c>
      <c r="E540" s="58" t="s">
        <v>429</v>
      </c>
      <c r="F540" s="64">
        <v>200</v>
      </c>
      <c r="G540" s="97"/>
      <c r="H540" s="99">
        <f t="shared" si="13"/>
        <v>0</v>
      </c>
      <c r="I540" s="61" t="s">
        <v>300</v>
      </c>
      <c r="J540" s="73" t="s">
        <v>1306</v>
      </c>
    </row>
    <row r="541" spans="1:10" x14ac:dyDescent="0.2">
      <c r="A541" s="55">
        <v>300</v>
      </c>
      <c r="B541" s="67" t="s">
        <v>1331</v>
      </c>
      <c r="C541" s="69" t="s">
        <v>243</v>
      </c>
      <c r="D541" s="57" t="s">
        <v>1332</v>
      </c>
      <c r="E541" s="58" t="s">
        <v>429</v>
      </c>
      <c r="F541" s="64">
        <v>125</v>
      </c>
      <c r="G541" s="97"/>
      <c r="H541" s="99">
        <f t="shared" si="13"/>
        <v>0</v>
      </c>
      <c r="I541" s="61" t="s">
        <v>300</v>
      </c>
      <c r="J541" s="73" t="s">
        <v>1306</v>
      </c>
    </row>
    <row r="542" spans="1:10" x14ac:dyDescent="0.2">
      <c r="A542" s="55">
        <v>301</v>
      </c>
      <c r="B542" s="67" t="s">
        <v>1333</v>
      </c>
      <c r="C542" s="69" t="s">
        <v>243</v>
      </c>
      <c r="D542" s="57" t="s">
        <v>1334</v>
      </c>
      <c r="E542" s="58" t="s">
        <v>429</v>
      </c>
      <c r="F542" s="64">
        <v>65</v>
      </c>
      <c r="G542" s="97"/>
      <c r="H542" s="99">
        <f t="shared" si="13"/>
        <v>0</v>
      </c>
      <c r="I542" s="61" t="s">
        <v>300</v>
      </c>
      <c r="J542" s="73" t="s">
        <v>1306</v>
      </c>
    </row>
    <row r="543" spans="1:10" x14ac:dyDescent="0.2">
      <c r="A543" s="55">
        <v>302</v>
      </c>
      <c r="B543" s="67" t="s">
        <v>1335</v>
      </c>
      <c r="C543" s="69" t="s">
        <v>243</v>
      </c>
      <c r="D543" s="57" t="s">
        <v>1336</v>
      </c>
      <c r="E543" s="58" t="s">
        <v>429</v>
      </c>
      <c r="F543" s="64">
        <v>22</v>
      </c>
      <c r="G543" s="97"/>
      <c r="H543" s="99">
        <f t="shared" si="13"/>
        <v>0</v>
      </c>
      <c r="I543" s="61" t="s">
        <v>300</v>
      </c>
      <c r="J543" s="73" t="s">
        <v>1306</v>
      </c>
    </row>
    <row r="544" spans="1:10" x14ac:dyDescent="0.2">
      <c r="A544" s="55" t="str">
        <f ca="1">+IF(NOT(ISBLANK(INDIRECT("e"&amp;ROW()))),MAX(INDIRECT("a$16:A"&amp;ROW()-1))+1,"")</f>
        <v/>
      </c>
      <c r="B544" s="67" t="s">
        <v>1337</v>
      </c>
      <c r="C544" s="69" t="s">
        <v>243</v>
      </c>
      <c r="D544" s="57" t="s">
        <v>1338</v>
      </c>
      <c r="E544" s="58"/>
      <c r="F544" s="64"/>
      <c r="G544" s="97"/>
      <c r="H544" s="99" t="str">
        <f t="shared" si="13"/>
        <v/>
      </c>
      <c r="I544" s="61" t="str">
        <f>IF(E544&lt;&gt;"","M","")</f>
        <v/>
      </c>
      <c r="J544" s="73"/>
    </row>
    <row r="545" spans="1:10" ht="24" x14ac:dyDescent="0.2">
      <c r="A545" s="55">
        <v>303</v>
      </c>
      <c r="B545" s="67" t="s">
        <v>1339</v>
      </c>
      <c r="C545" s="69" t="s">
        <v>243</v>
      </c>
      <c r="D545" s="57" t="s">
        <v>1340</v>
      </c>
      <c r="E545" s="58" t="s">
        <v>429</v>
      </c>
      <c r="F545" s="64">
        <v>100</v>
      </c>
      <c r="G545" s="97"/>
      <c r="H545" s="99">
        <f t="shared" si="13"/>
        <v>0</v>
      </c>
      <c r="I545" s="61" t="s">
        <v>300</v>
      </c>
      <c r="J545" s="73" t="s">
        <v>1306</v>
      </c>
    </row>
    <row r="546" spans="1:10" ht="24" x14ac:dyDescent="0.2">
      <c r="A546" s="55">
        <v>304</v>
      </c>
      <c r="B546" s="67" t="s">
        <v>1341</v>
      </c>
      <c r="C546" s="69" t="s">
        <v>243</v>
      </c>
      <c r="D546" s="57" t="s">
        <v>1342</v>
      </c>
      <c r="E546" s="58" t="s">
        <v>429</v>
      </c>
      <c r="F546" s="64">
        <v>5</v>
      </c>
      <c r="G546" s="97"/>
      <c r="H546" s="99">
        <f t="shared" si="13"/>
        <v>0</v>
      </c>
      <c r="I546" s="61" t="s">
        <v>300</v>
      </c>
      <c r="J546" s="73" t="s">
        <v>1306</v>
      </c>
    </row>
    <row r="547" spans="1:10" ht="24" x14ac:dyDescent="0.2">
      <c r="A547" s="55">
        <v>305</v>
      </c>
      <c r="B547" s="67" t="s">
        <v>1343</v>
      </c>
      <c r="C547" s="69" t="s">
        <v>243</v>
      </c>
      <c r="D547" s="57" t="s">
        <v>1344</v>
      </c>
      <c r="E547" s="58" t="s">
        <v>429</v>
      </c>
      <c r="F547" s="64">
        <v>33</v>
      </c>
      <c r="G547" s="97"/>
      <c r="H547" s="99">
        <f t="shared" si="13"/>
        <v>0</v>
      </c>
      <c r="I547" s="61" t="s">
        <v>300</v>
      </c>
      <c r="J547" s="73" t="s">
        <v>1306</v>
      </c>
    </row>
    <row r="548" spans="1:10" x14ac:dyDescent="0.2">
      <c r="A548" s="55" t="str">
        <f ca="1">+IF(NOT(ISBLANK(INDIRECT("e"&amp;ROW()))),MAX(INDIRECT("a$16:A"&amp;ROW()-1))+1,"")</f>
        <v/>
      </c>
      <c r="B548" s="67" t="s">
        <v>1345</v>
      </c>
      <c r="C548" s="59"/>
      <c r="D548" s="57" t="s">
        <v>1346</v>
      </c>
      <c r="E548" s="68"/>
      <c r="F548" s="51"/>
      <c r="G548" s="96"/>
      <c r="H548" s="99" t="str">
        <f t="shared" si="13"/>
        <v/>
      </c>
      <c r="I548" s="61" t="str">
        <f>IF(E548&lt;&gt;"","M","")</f>
        <v/>
      </c>
      <c r="J548" s="73"/>
    </row>
    <row r="549" spans="1:10" ht="24" x14ac:dyDescent="0.2">
      <c r="A549" s="55" t="str">
        <f ca="1">+IF(NOT(ISBLANK(INDIRECT("e"&amp;ROW()))),MAX(INDIRECT("a$16:A"&amp;ROW()-1))+1,"")</f>
        <v/>
      </c>
      <c r="B549" s="67" t="s">
        <v>1347</v>
      </c>
      <c r="C549" s="69" t="s">
        <v>243</v>
      </c>
      <c r="D549" s="57" t="s">
        <v>1348</v>
      </c>
      <c r="E549" s="58"/>
      <c r="F549" s="64"/>
      <c r="G549" s="97"/>
      <c r="H549" s="99" t="str">
        <f t="shared" si="13"/>
        <v/>
      </c>
      <c r="I549" s="61" t="str">
        <f>IF(E549&lt;&gt;"","M","")</f>
        <v/>
      </c>
      <c r="J549" s="73"/>
    </row>
    <row r="550" spans="1:10" ht="24" x14ac:dyDescent="0.2">
      <c r="A550" s="55">
        <v>306</v>
      </c>
      <c r="B550" s="67" t="s">
        <v>1349</v>
      </c>
      <c r="C550" s="69" t="s">
        <v>243</v>
      </c>
      <c r="D550" s="57" t="s">
        <v>1350</v>
      </c>
      <c r="E550" s="58" t="s">
        <v>404</v>
      </c>
      <c r="F550" s="64">
        <v>245</v>
      </c>
      <c r="G550" s="97"/>
      <c r="H550" s="99">
        <f t="shared" si="13"/>
        <v>0</v>
      </c>
      <c r="I550" s="61" t="s">
        <v>300</v>
      </c>
      <c r="J550" s="73" t="s">
        <v>1306</v>
      </c>
    </row>
    <row r="551" spans="1:10" ht="24" x14ac:dyDescent="0.2">
      <c r="A551" s="55">
        <v>307</v>
      </c>
      <c r="B551" s="67" t="s">
        <v>1351</v>
      </c>
      <c r="C551" s="69" t="s">
        <v>243</v>
      </c>
      <c r="D551" s="57" t="s">
        <v>1352</v>
      </c>
      <c r="E551" s="58" t="s">
        <v>429</v>
      </c>
      <c r="F551" s="64">
        <v>31</v>
      </c>
      <c r="G551" s="97"/>
      <c r="H551" s="99">
        <f t="shared" si="13"/>
        <v>0</v>
      </c>
      <c r="I551" s="61" t="s">
        <v>300</v>
      </c>
      <c r="J551" s="73" t="s">
        <v>1306</v>
      </c>
    </row>
    <row r="552" spans="1:10" x14ac:dyDescent="0.2">
      <c r="A552" s="55" t="str">
        <f ca="1">+IF(NOT(ISBLANK(INDIRECT("e"&amp;ROW()))),MAX(INDIRECT("a$16:A"&amp;ROW()-1))+1,"")</f>
        <v/>
      </c>
      <c r="B552" s="67" t="s">
        <v>1353</v>
      </c>
      <c r="C552" s="59"/>
      <c r="D552" s="57" t="s">
        <v>1354</v>
      </c>
      <c r="E552" s="68"/>
      <c r="F552" s="51"/>
      <c r="G552" s="96"/>
      <c r="H552" s="99" t="str">
        <f t="shared" si="13"/>
        <v/>
      </c>
      <c r="I552" s="61" t="str">
        <f>IF(E552&lt;&gt;"","M","")</f>
        <v/>
      </c>
      <c r="J552" s="73"/>
    </row>
    <row r="553" spans="1:10" x14ac:dyDescent="0.2">
      <c r="A553" s="55" t="str">
        <f ca="1">+IF(NOT(ISBLANK(INDIRECT("e"&amp;ROW()))),MAX(INDIRECT("a$16:A"&amp;ROW()-1))+1,"")</f>
        <v/>
      </c>
      <c r="B553" s="67" t="s">
        <v>1355</v>
      </c>
      <c r="C553" s="59"/>
      <c r="D553" s="57" t="s">
        <v>1356</v>
      </c>
      <c r="E553" s="68"/>
      <c r="F553" s="51"/>
      <c r="G553" s="96"/>
      <c r="H553" s="99" t="str">
        <f t="shared" si="13"/>
        <v/>
      </c>
      <c r="I553" s="61" t="str">
        <f>IF(E553&lt;&gt;"","M","")</f>
        <v/>
      </c>
      <c r="J553" s="73"/>
    </row>
    <row r="554" spans="1:10" ht="24" x14ac:dyDescent="0.2">
      <c r="A554" s="55">
        <v>308</v>
      </c>
      <c r="B554" s="67" t="s">
        <v>1357</v>
      </c>
      <c r="C554" s="69" t="s">
        <v>243</v>
      </c>
      <c r="D554" s="57" t="s">
        <v>1358</v>
      </c>
      <c r="E554" s="58" t="s">
        <v>429</v>
      </c>
      <c r="F554" s="64">
        <v>176.84</v>
      </c>
      <c r="G554" s="97"/>
      <c r="H554" s="99">
        <f t="shared" si="13"/>
        <v>0</v>
      </c>
      <c r="I554" s="61" t="s">
        <v>300</v>
      </c>
      <c r="J554" s="73" t="s">
        <v>1306</v>
      </c>
    </row>
    <row r="555" spans="1:10" ht="24" x14ac:dyDescent="0.2">
      <c r="A555" s="55">
        <v>309</v>
      </c>
      <c r="B555" s="67" t="s">
        <v>1359</v>
      </c>
      <c r="C555" s="69" t="s">
        <v>243</v>
      </c>
      <c r="D555" s="57" t="s">
        <v>1360</v>
      </c>
      <c r="E555" s="58" t="s">
        <v>429</v>
      </c>
      <c r="F555" s="64">
        <v>29.69</v>
      </c>
      <c r="G555" s="97"/>
      <c r="H555" s="99">
        <f t="shared" si="13"/>
        <v>0</v>
      </c>
      <c r="I555" s="61" t="s">
        <v>300</v>
      </c>
      <c r="J555" s="73" t="s">
        <v>1306</v>
      </c>
    </row>
    <row r="556" spans="1:10" ht="24" x14ac:dyDescent="0.2">
      <c r="A556" s="55">
        <v>310</v>
      </c>
      <c r="B556" s="67" t="s">
        <v>1361</v>
      </c>
      <c r="C556" s="69" t="s">
        <v>243</v>
      </c>
      <c r="D556" s="57" t="s">
        <v>1362</v>
      </c>
      <c r="E556" s="58" t="s">
        <v>429</v>
      </c>
      <c r="F556" s="64">
        <v>266</v>
      </c>
      <c r="G556" s="97"/>
      <c r="H556" s="99">
        <f t="shared" si="13"/>
        <v>0</v>
      </c>
      <c r="I556" s="61" t="s">
        <v>300</v>
      </c>
      <c r="J556" s="73" t="s">
        <v>1306</v>
      </c>
    </row>
    <row r="557" spans="1:10" ht="24" x14ac:dyDescent="0.2">
      <c r="A557" s="55">
        <v>311</v>
      </c>
      <c r="B557" s="67" t="s">
        <v>1363</v>
      </c>
      <c r="C557" s="69" t="s">
        <v>243</v>
      </c>
      <c r="D557" s="57" t="s">
        <v>1364</v>
      </c>
      <c r="E557" s="58" t="s">
        <v>429</v>
      </c>
      <c r="F557" s="64">
        <v>19</v>
      </c>
      <c r="G557" s="97"/>
      <c r="H557" s="99">
        <f t="shared" si="13"/>
        <v>0</v>
      </c>
      <c r="I557" s="61" t="s">
        <v>300</v>
      </c>
      <c r="J557" s="73" t="s">
        <v>1306</v>
      </c>
    </row>
    <row r="558" spans="1:10" ht="36" x14ac:dyDescent="0.2">
      <c r="A558" s="55">
        <v>312</v>
      </c>
      <c r="B558" s="67" t="s">
        <v>1365</v>
      </c>
      <c r="C558" s="69" t="s">
        <v>243</v>
      </c>
      <c r="D558" s="57" t="s">
        <v>1366</v>
      </c>
      <c r="E558" s="58" t="s">
        <v>429</v>
      </c>
      <c r="F558" s="64">
        <v>24</v>
      </c>
      <c r="G558" s="97"/>
      <c r="H558" s="99">
        <f t="shared" si="13"/>
        <v>0</v>
      </c>
      <c r="I558" s="61" t="s">
        <v>300</v>
      </c>
      <c r="J558" s="73" t="s">
        <v>1306</v>
      </c>
    </row>
    <row r="559" spans="1:10" ht="36" x14ac:dyDescent="0.2">
      <c r="A559" s="55">
        <v>313</v>
      </c>
      <c r="B559" s="67" t="s">
        <v>1367</v>
      </c>
      <c r="C559" s="69" t="s">
        <v>243</v>
      </c>
      <c r="D559" s="57" t="s">
        <v>1368</v>
      </c>
      <c r="E559" s="58" t="s">
        <v>429</v>
      </c>
      <c r="F559" s="64">
        <v>5</v>
      </c>
      <c r="G559" s="97"/>
      <c r="H559" s="99">
        <f t="shared" si="13"/>
        <v>0</v>
      </c>
      <c r="I559" s="61" t="s">
        <v>300</v>
      </c>
      <c r="J559" s="73" t="s">
        <v>1306</v>
      </c>
    </row>
    <row r="560" spans="1:10" ht="36" x14ac:dyDescent="0.2">
      <c r="A560" s="55">
        <v>314</v>
      </c>
      <c r="B560" s="67" t="s">
        <v>1369</v>
      </c>
      <c r="C560" s="69" t="s">
        <v>243</v>
      </c>
      <c r="D560" s="57" t="s">
        <v>1370</v>
      </c>
      <c r="E560" s="58" t="s">
        <v>429</v>
      </c>
      <c r="F560" s="64">
        <v>290</v>
      </c>
      <c r="G560" s="97"/>
      <c r="H560" s="99">
        <f t="shared" si="13"/>
        <v>0</v>
      </c>
      <c r="I560" s="61" t="s">
        <v>300</v>
      </c>
      <c r="J560" s="73" t="s">
        <v>1306</v>
      </c>
    </row>
    <row r="561" spans="1:10" ht="36" x14ac:dyDescent="0.2">
      <c r="A561" s="55">
        <v>315</v>
      </c>
      <c r="B561" s="67" t="s">
        <v>1371</v>
      </c>
      <c r="C561" s="69" t="s">
        <v>243</v>
      </c>
      <c r="D561" s="57" t="s">
        <v>1372</v>
      </c>
      <c r="E561" s="58" t="s">
        <v>429</v>
      </c>
      <c r="F561" s="64">
        <v>48</v>
      </c>
      <c r="G561" s="97"/>
      <c r="H561" s="99">
        <f t="shared" si="13"/>
        <v>0</v>
      </c>
      <c r="I561" s="61" t="s">
        <v>300</v>
      </c>
      <c r="J561" s="73" t="s">
        <v>1306</v>
      </c>
    </row>
    <row r="562" spans="1:10" ht="24" x14ac:dyDescent="0.2">
      <c r="A562" s="55">
        <v>316</v>
      </c>
      <c r="B562" s="67" t="s">
        <v>1373</v>
      </c>
      <c r="C562" s="69" t="s">
        <v>243</v>
      </c>
      <c r="D562" s="57" t="s">
        <v>1374</v>
      </c>
      <c r="E562" s="58" t="s">
        <v>429</v>
      </c>
      <c r="F562" s="64">
        <v>118</v>
      </c>
      <c r="G562" s="97"/>
      <c r="H562" s="99">
        <f t="shared" si="13"/>
        <v>0</v>
      </c>
      <c r="I562" s="61" t="s">
        <v>300</v>
      </c>
      <c r="J562" s="73" t="s">
        <v>1306</v>
      </c>
    </row>
    <row r="563" spans="1:10" ht="36" x14ac:dyDescent="0.2">
      <c r="A563" s="55">
        <v>317</v>
      </c>
      <c r="B563" s="67" t="s">
        <v>1375</v>
      </c>
      <c r="C563" s="69" t="s">
        <v>243</v>
      </c>
      <c r="D563" s="57" t="s">
        <v>1376</v>
      </c>
      <c r="E563" s="58" t="s">
        <v>429</v>
      </c>
      <c r="F563" s="64">
        <v>10.5</v>
      </c>
      <c r="G563" s="97"/>
      <c r="H563" s="99">
        <f t="shared" si="13"/>
        <v>0</v>
      </c>
      <c r="I563" s="61" t="s">
        <v>300</v>
      </c>
      <c r="J563" s="73" t="s">
        <v>1306</v>
      </c>
    </row>
    <row r="564" spans="1:10" ht="24" x14ac:dyDescent="0.2">
      <c r="A564" s="55">
        <v>318</v>
      </c>
      <c r="B564" s="67" t="s">
        <v>1377</v>
      </c>
      <c r="C564" s="69" t="s">
        <v>243</v>
      </c>
      <c r="D564" s="57" t="s">
        <v>1378</v>
      </c>
      <c r="E564" s="58" t="s">
        <v>429</v>
      </c>
      <c r="F564" s="64">
        <v>11</v>
      </c>
      <c r="G564" s="97"/>
      <c r="H564" s="99">
        <f t="shared" si="13"/>
        <v>0</v>
      </c>
      <c r="I564" s="61" t="s">
        <v>300</v>
      </c>
      <c r="J564" s="73" t="s">
        <v>1306</v>
      </c>
    </row>
    <row r="565" spans="1:10" ht="36" x14ac:dyDescent="0.2">
      <c r="A565" s="55">
        <v>319</v>
      </c>
      <c r="B565" s="67" t="s">
        <v>1379</v>
      </c>
      <c r="C565" s="69" t="s">
        <v>243</v>
      </c>
      <c r="D565" s="57" t="s">
        <v>1380</v>
      </c>
      <c r="E565" s="58" t="s">
        <v>404</v>
      </c>
      <c r="F565" s="64">
        <v>358</v>
      </c>
      <c r="G565" s="97"/>
      <c r="H565" s="99">
        <f t="shared" si="13"/>
        <v>0</v>
      </c>
      <c r="I565" s="61" t="s">
        <v>300</v>
      </c>
      <c r="J565" s="73" t="s">
        <v>1306</v>
      </c>
    </row>
    <row r="566" spans="1:10" ht="24" x14ac:dyDescent="0.2">
      <c r="A566" s="55">
        <v>320</v>
      </c>
      <c r="B566" s="67" t="s">
        <v>1381</v>
      </c>
      <c r="C566" s="69" t="s">
        <v>243</v>
      </c>
      <c r="D566" s="57" t="s">
        <v>1382</v>
      </c>
      <c r="E566" s="58" t="s">
        <v>404</v>
      </c>
      <c r="F566" s="64">
        <v>12</v>
      </c>
      <c r="G566" s="97"/>
      <c r="H566" s="99">
        <f t="shared" si="13"/>
        <v>0</v>
      </c>
      <c r="I566" s="61" t="s">
        <v>300</v>
      </c>
      <c r="J566" s="73" t="s">
        <v>1306</v>
      </c>
    </row>
    <row r="567" spans="1:10" ht="36" x14ac:dyDescent="0.2">
      <c r="A567" s="55">
        <v>321</v>
      </c>
      <c r="B567" s="67" t="s">
        <v>1383</v>
      </c>
      <c r="C567" s="69" t="s">
        <v>243</v>
      </c>
      <c r="D567" s="57" t="s">
        <v>1384</v>
      </c>
      <c r="E567" s="58" t="s">
        <v>404</v>
      </c>
      <c r="F567" s="64">
        <v>10</v>
      </c>
      <c r="G567" s="97"/>
      <c r="H567" s="99">
        <f t="shared" si="13"/>
        <v>0</v>
      </c>
      <c r="I567" s="61" t="s">
        <v>300</v>
      </c>
      <c r="J567" s="73" t="s">
        <v>1306</v>
      </c>
    </row>
    <row r="568" spans="1:10" x14ac:dyDescent="0.2">
      <c r="A568" s="55" t="str">
        <f ca="1">+IF(NOT(ISBLANK(INDIRECT("e"&amp;ROW()))),MAX(INDIRECT("a$16:A"&amp;ROW()-1))+1,"")</f>
        <v/>
      </c>
      <c r="B568" s="67" t="s">
        <v>1385</v>
      </c>
      <c r="C568" s="59"/>
      <c r="D568" s="57" t="s">
        <v>1386</v>
      </c>
      <c r="E568" s="68"/>
      <c r="F568" s="51"/>
      <c r="G568" s="96"/>
      <c r="H568" s="99" t="str">
        <f t="shared" si="13"/>
        <v/>
      </c>
      <c r="I568" s="61" t="str">
        <f>IF(E568&lt;&gt;"","M","")</f>
        <v/>
      </c>
      <c r="J568" s="73"/>
    </row>
    <row r="569" spans="1:10" ht="24" x14ac:dyDescent="0.2">
      <c r="A569" s="55">
        <v>322</v>
      </c>
      <c r="B569" s="67" t="s">
        <v>1387</v>
      </c>
      <c r="C569" s="69" t="s">
        <v>243</v>
      </c>
      <c r="D569" s="57" t="s">
        <v>1388</v>
      </c>
      <c r="E569" s="58" t="s">
        <v>429</v>
      </c>
      <c r="F569" s="64">
        <v>45</v>
      </c>
      <c r="G569" s="97"/>
      <c r="H569" s="99">
        <f t="shared" si="13"/>
        <v>0</v>
      </c>
      <c r="I569" s="61" t="s">
        <v>300</v>
      </c>
      <c r="J569" s="73" t="s">
        <v>1306</v>
      </c>
    </row>
    <row r="570" spans="1:10" ht="24" x14ac:dyDescent="0.2">
      <c r="A570" s="55">
        <v>323</v>
      </c>
      <c r="B570" s="67" t="s">
        <v>1389</v>
      </c>
      <c r="C570" s="69" t="s">
        <v>243</v>
      </c>
      <c r="D570" s="57" t="s">
        <v>1390</v>
      </c>
      <c r="E570" s="58" t="s">
        <v>429</v>
      </c>
      <c r="F570" s="64">
        <v>13</v>
      </c>
      <c r="G570" s="97"/>
      <c r="H570" s="99">
        <f t="shared" si="13"/>
        <v>0</v>
      </c>
      <c r="I570" s="61" t="s">
        <v>300</v>
      </c>
      <c r="J570" s="73" t="s">
        <v>1306</v>
      </c>
    </row>
    <row r="571" spans="1:10" ht="36" x14ac:dyDescent="0.2">
      <c r="A571" s="55">
        <v>324</v>
      </c>
      <c r="B571" s="67" t="s">
        <v>1391</v>
      </c>
      <c r="C571" s="69" t="s">
        <v>243</v>
      </c>
      <c r="D571" s="57" t="s">
        <v>1392</v>
      </c>
      <c r="E571" s="58" t="s">
        <v>429</v>
      </c>
      <c r="F571" s="64">
        <v>16</v>
      </c>
      <c r="G571" s="97"/>
      <c r="H571" s="99">
        <f t="shared" si="13"/>
        <v>0</v>
      </c>
      <c r="I571" s="61" t="s">
        <v>300</v>
      </c>
      <c r="J571" s="73" t="s">
        <v>1306</v>
      </c>
    </row>
    <row r="572" spans="1:10" ht="24" x14ac:dyDescent="0.2">
      <c r="A572" s="55">
        <v>325</v>
      </c>
      <c r="B572" s="67" t="s">
        <v>1393</v>
      </c>
      <c r="C572" s="69" t="s">
        <v>243</v>
      </c>
      <c r="D572" s="57" t="s">
        <v>1394</v>
      </c>
      <c r="E572" s="58" t="s">
        <v>429</v>
      </c>
      <c r="F572" s="64">
        <v>24</v>
      </c>
      <c r="G572" s="97"/>
      <c r="H572" s="99">
        <f t="shared" si="13"/>
        <v>0</v>
      </c>
      <c r="I572" s="61" t="s">
        <v>300</v>
      </c>
      <c r="J572" s="73" t="s">
        <v>1306</v>
      </c>
    </row>
    <row r="573" spans="1:10" ht="36" x14ac:dyDescent="0.2">
      <c r="A573" s="55">
        <v>326</v>
      </c>
      <c r="B573" s="67" t="s">
        <v>1395</v>
      </c>
      <c r="C573" s="69" t="s">
        <v>243</v>
      </c>
      <c r="D573" s="57" t="s">
        <v>1396</v>
      </c>
      <c r="E573" s="58" t="s">
        <v>429</v>
      </c>
      <c r="F573" s="64">
        <v>10</v>
      </c>
      <c r="G573" s="97"/>
      <c r="H573" s="99">
        <f t="shared" si="13"/>
        <v>0</v>
      </c>
      <c r="I573" s="61" t="s">
        <v>300</v>
      </c>
      <c r="J573" s="73" t="s">
        <v>1306</v>
      </c>
    </row>
    <row r="574" spans="1:10" ht="36" x14ac:dyDescent="0.2">
      <c r="A574" s="55">
        <v>327</v>
      </c>
      <c r="B574" s="67" t="s">
        <v>1397</v>
      </c>
      <c r="C574" s="69" t="s">
        <v>243</v>
      </c>
      <c r="D574" s="57" t="s">
        <v>1398</v>
      </c>
      <c r="E574" s="58" t="s">
        <v>368</v>
      </c>
      <c r="F574" s="64">
        <v>50</v>
      </c>
      <c r="G574" s="97"/>
      <c r="H574" s="99">
        <f t="shared" si="13"/>
        <v>0</v>
      </c>
      <c r="I574" s="61" t="s">
        <v>300</v>
      </c>
      <c r="J574" s="73" t="s">
        <v>1306</v>
      </c>
    </row>
    <row r="575" spans="1:10" ht="24" x14ac:dyDescent="0.2">
      <c r="A575" s="55" t="str">
        <f ca="1">+IF(NOT(ISBLANK(INDIRECT("e"&amp;ROW()))),MAX(INDIRECT("a$16:A"&amp;ROW()-1))+1,"")</f>
        <v/>
      </c>
      <c r="B575" s="67" t="s">
        <v>1399</v>
      </c>
      <c r="C575" s="69" t="s">
        <v>243</v>
      </c>
      <c r="D575" s="57" t="s">
        <v>1400</v>
      </c>
      <c r="E575" s="58"/>
      <c r="F575" s="64"/>
      <c r="G575" s="97"/>
      <c r="H575" s="99" t="str">
        <f t="shared" si="13"/>
        <v/>
      </c>
      <c r="I575" s="61" t="str">
        <f>IF(E575&lt;&gt;"","M","")</f>
        <v/>
      </c>
      <c r="J575" s="73"/>
    </row>
    <row r="576" spans="1:10" ht="24" x14ac:dyDescent="0.2">
      <c r="A576" s="55">
        <v>328</v>
      </c>
      <c r="B576" s="67" t="s">
        <v>1401</v>
      </c>
      <c r="C576" s="69" t="s">
        <v>243</v>
      </c>
      <c r="D576" s="57" t="s">
        <v>1402</v>
      </c>
      <c r="E576" s="58" t="s">
        <v>407</v>
      </c>
      <c r="F576" s="64">
        <v>2</v>
      </c>
      <c r="G576" s="97"/>
      <c r="H576" s="99">
        <f t="shared" si="13"/>
        <v>0</v>
      </c>
      <c r="I576" s="61" t="s">
        <v>300</v>
      </c>
      <c r="J576" s="73" t="s">
        <v>1306</v>
      </c>
    </row>
    <row r="577" spans="1:10" ht="24" x14ac:dyDescent="0.2">
      <c r="A577" s="55">
        <v>329</v>
      </c>
      <c r="B577" s="67" t="s">
        <v>1403</v>
      </c>
      <c r="C577" s="69" t="s">
        <v>243</v>
      </c>
      <c r="D577" s="57" t="s">
        <v>1404</v>
      </c>
      <c r="E577" s="58" t="s">
        <v>407</v>
      </c>
      <c r="F577" s="64">
        <v>2</v>
      </c>
      <c r="G577" s="97"/>
      <c r="H577" s="99">
        <f t="shared" si="13"/>
        <v>0</v>
      </c>
      <c r="I577" s="61" t="s">
        <v>300</v>
      </c>
      <c r="J577" s="73" t="s">
        <v>1306</v>
      </c>
    </row>
    <row r="578" spans="1:10" ht="24" x14ac:dyDescent="0.2">
      <c r="A578" s="55">
        <v>330</v>
      </c>
      <c r="B578" s="67" t="s">
        <v>1405</v>
      </c>
      <c r="C578" s="69" t="s">
        <v>243</v>
      </c>
      <c r="D578" s="57" t="s">
        <v>1406</v>
      </c>
      <c r="E578" s="58" t="s">
        <v>429</v>
      </c>
      <c r="F578" s="64">
        <v>5</v>
      </c>
      <c r="G578" s="97"/>
      <c r="H578" s="99">
        <f t="shared" ref="H578:H641" si="14">+IF(AND(F578="",G578=""),"",ROUND(F578*G578,2))</f>
        <v>0</v>
      </c>
      <c r="I578" s="61" t="s">
        <v>300</v>
      </c>
      <c r="J578" s="73" t="s">
        <v>1306</v>
      </c>
    </row>
    <row r="579" spans="1:10" ht="24" x14ac:dyDescent="0.2">
      <c r="A579" s="55">
        <v>331</v>
      </c>
      <c r="B579" s="67" t="s">
        <v>1407</v>
      </c>
      <c r="C579" s="69" t="s">
        <v>243</v>
      </c>
      <c r="D579" s="57" t="s">
        <v>1408</v>
      </c>
      <c r="E579" s="58" t="s">
        <v>429</v>
      </c>
      <c r="F579" s="64">
        <v>60.96</v>
      </c>
      <c r="G579" s="97"/>
      <c r="H579" s="99">
        <f t="shared" si="14"/>
        <v>0</v>
      </c>
      <c r="I579" s="61" t="s">
        <v>300</v>
      </c>
      <c r="J579" s="73" t="s">
        <v>1306</v>
      </c>
    </row>
    <row r="580" spans="1:10" x14ac:dyDescent="0.2">
      <c r="A580" s="55" t="str">
        <f ca="1">+IF(NOT(ISBLANK(INDIRECT("e"&amp;ROW()))),MAX(INDIRECT("a$16:A"&amp;ROW()-1))+1,"")</f>
        <v/>
      </c>
      <c r="B580" s="67" t="s">
        <v>1409</v>
      </c>
      <c r="C580" s="59"/>
      <c r="D580" s="57" t="s">
        <v>1410</v>
      </c>
      <c r="E580" s="68"/>
      <c r="F580" s="51"/>
      <c r="G580" s="96"/>
      <c r="H580" s="99" t="str">
        <f t="shared" si="14"/>
        <v/>
      </c>
      <c r="I580" s="61" t="str">
        <f>IF(E580&lt;&gt;"","M","")</f>
        <v/>
      </c>
      <c r="J580" s="73"/>
    </row>
    <row r="581" spans="1:10" ht="36" x14ac:dyDescent="0.2">
      <c r="A581" s="55" t="str">
        <f ca="1">+IF(NOT(ISBLANK(INDIRECT("e"&amp;ROW()))),MAX(INDIRECT("a$16:A"&amp;ROW()-1))+1,"")</f>
        <v/>
      </c>
      <c r="B581" s="67" t="s">
        <v>1411</v>
      </c>
      <c r="C581" s="69" t="s">
        <v>243</v>
      </c>
      <c r="D581" s="57" t="s">
        <v>1412</v>
      </c>
      <c r="E581" s="58"/>
      <c r="F581" s="64"/>
      <c r="G581" s="97"/>
      <c r="H581" s="99" t="str">
        <f t="shared" si="14"/>
        <v/>
      </c>
      <c r="I581" s="61" t="str">
        <f>IF(E581&lt;&gt;"","M","")</f>
        <v/>
      </c>
      <c r="J581" s="73"/>
    </row>
    <row r="582" spans="1:10" ht="48" x14ac:dyDescent="0.2">
      <c r="A582" s="55">
        <v>332</v>
      </c>
      <c r="B582" s="67" t="s">
        <v>1413</v>
      </c>
      <c r="C582" s="69" t="s">
        <v>243</v>
      </c>
      <c r="D582" s="57" t="s">
        <v>1414</v>
      </c>
      <c r="E582" s="58" t="s">
        <v>407</v>
      </c>
      <c r="F582" s="64">
        <v>157</v>
      </c>
      <c r="G582" s="97"/>
      <c r="H582" s="99">
        <f t="shared" si="14"/>
        <v>0</v>
      </c>
      <c r="I582" s="61" t="s">
        <v>300</v>
      </c>
      <c r="J582" s="73" t="s">
        <v>1306</v>
      </c>
    </row>
    <row r="583" spans="1:10" ht="48" x14ac:dyDescent="0.2">
      <c r="A583" s="55">
        <v>333</v>
      </c>
      <c r="B583" s="67" t="s">
        <v>1415</v>
      </c>
      <c r="C583" s="69" t="s">
        <v>243</v>
      </c>
      <c r="D583" s="57" t="s">
        <v>1416</v>
      </c>
      <c r="E583" s="58" t="s">
        <v>407</v>
      </c>
      <c r="F583" s="64">
        <v>15</v>
      </c>
      <c r="G583" s="97"/>
      <c r="H583" s="99">
        <f t="shared" si="14"/>
        <v>0</v>
      </c>
      <c r="I583" s="61" t="s">
        <v>300</v>
      </c>
      <c r="J583" s="73" t="s">
        <v>1306</v>
      </c>
    </row>
    <row r="584" spans="1:10" ht="48" x14ac:dyDescent="0.2">
      <c r="A584" s="55">
        <v>334</v>
      </c>
      <c r="B584" s="67" t="s">
        <v>1417</v>
      </c>
      <c r="C584" s="69" t="s">
        <v>243</v>
      </c>
      <c r="D584" s="57" t="s">
        <v>1418</v>
      </c>
      <c r="E584" s="58" t="s">
        <v>407</v>
      </c>
      <c r="F584" s="64">
        <v>4</v>
      </c>
      <c r="G584" s="97"/>
      <c r="H584" s="99">
        <f t="shared" si="14"/>
        <v>0</v>
      </c>
      <c r="I584" s="61" t="s">
        <v>300</v>
      </c>
      <c r="J584" s="73" t="s">
        <v>1306</v>
      </c>
    </row>
    <row r="585" spans="1:10" ht="24" x14ac:dyDescent="0.2">
      <c r="A585" s="55" t="str">
        <f ca="1">+IF(NOT(ISBLANK(INDIRECT("e"&amp;ROW()))),MAX(INDIRECT("a$16:A"&amp;ROW()-1))+1,"")</f>
        <v/>
      </c>
      <c r="B585" s="67" t="s">
        <v>1419</v>
      </c>
      <c r="C585" s="69" t="s">
        <v>243</v>
      </c>
      <c r="D585" s="57" t="s">
        <v>1420</v>
      </c>
      <c r="E585" s="58"/>
      <c r="F585" s="64"/>
      <c r="G585" s="97"/>
      <c r="H585" s="99" t="str">
        <f t="shared" si="14"/>
        <v/>
      </c>
      <c r="I585" s="61" t="str">
        <f>IF(E585&lt;&gt;"","M","")</f>
        <v/>
      </c>
      <c r="J585" s="73"/>
    </row>
    <row r="586" spans="1:10" ht="24" x14ac:dyDescent="0.2">
      <c r="A586" s="55">
        <v>335</v>
      </c>
      <c r="B586" s="67" t="s">
        <v>1421</v>
      </c>
      <c r="C586" s="69" t="s">
        <v>243</v>
      </c>
      <c r="D586" s="57" t="s">
        <v>1422</v>
      </c>
      <c r="E586" s="58" t="s">
        <v>407</v>
      </c>
      <c r="F586" s="64">
        <v>10</v>
      </c>
      <c r="G586" s="97"/>
      <c r="H586" s="99">
        <f t="shared" si="14"/>
        <v>0</v>
      </c>
      <c r="I586" s="61" t="s">
        <v>300</v>
      </c>
      <c r="J586" s="73" t="s">
        <v>1306</v>
      </c>
    </row>
    <row r="587" spans="1:10" ht="24" x14ac:dyDescent="0.2">
      <c r="A587" s="55">
        <v>336</v>
      </c>
      <c r="B587" s="67" t="s">
        <v>1423</v>
      </c>
      <c r="C587" s="69" t="s">
        <v>243</v>
      </c>
      <c r="D587" s="57" t="s">
        <v>1424</v>
      </c>
      <c r="E587" s="58" t="s">
        <v>407</v>
      </c>
      <c r="F587" s="64">
        <v>10</v>
      </c>
      <c r="G587" s="97"/>
      <c r="H587" s="99">
        <f t="shared" si="14"/>
        <v>0</v>
      </c>
      <c r="I587" s="61" t="s">
        <v>300</v>
      </c>
      <c r="J587" s="73" t="s">
        <v>1306</v>
      </c>
    </row>
    <row r="588" spans="1:10" ht="24" x14ac:dyDescent="0.2">
      <c r="A588" s="55">
        <v>337</v>
      </c>
      <c r="B588" s="67" t="s">
        <v>1425</v>
      </c>
      <c r="C588" s="69" t="s">
        <v>243</v>
      </c>
      <c r="D588" s="57" t="s">
        <v>1426</v>
      </c>
      <c r="E588" s="58" t="s">
        <v>407</v>
      </c>
      <c r="F588" s="64">
        <v>22</v>
      </c>
      <c r="G588" s="97"/>
      <c r="H588" s="99">
        <f t="shared" si="14"/>
        <v>0</v>
      </c>
      <c r="I588" s="61" t="s">
        <v>300</v>
      </c>
      <c r="J588" s="73" t="s">
        <v>1306</v>
      </c>
    </row>
    <row r="589" spans="1:10" x14ac:dyDescent="0.2">
      <c r="A589" s="55" t="str">
        <f ca="1">+IF(NOT(ISBLANK(INDIRECT("e"&amp;ROW()))),MAX(INDIRECT("a$16:A"&amp;ROW()-1))+1,"")</f>
        <v/>
      </c>
      <c r="B589" s="67" t="s">
        <v>1427</v>
      </c>
      <c r="C589" s="69" t="s">
        <v>243</v>
      </c>
      <c r="D589" s="57" t="s">
        <v>1428</v>
      </c>
      <c r="E589" s="58"/>
      <c r="F589" s="64"/>
      <c r="G589" s="97"/>
      <c r="H589" s="99" t="str">
        <f t="shared" si="14"/>
        <v/>
      </c>
      <c r="I589" s="61" t="str">
        <f>IF(E589&lt;&gt;"","M","")</f>
        <v/>
      </c>
      <c r="J589" s="73"/>
    </row>
    <row r="590" spans="1:10" x14ac:dyDescent="0.2">
      <c r="A590" s="55">
        <v>338</v>
      </c>
      <c r="B590" s="67" t="s">
        <v>1429</v>
      </c>
      <c r="C590" s="69" t="s">
        <v>243</v>
      </c>
      <c r="D590" s="57" t="s">
        <v>1430</v>
      </c>
      <c r="E590" s="58" t="s">
        <v>407</v>
      </c>
      <c r="F590" s="64">
        <v>2</v>
      </c>
      <c r="G590" s="97"/>
      <c r="H590" s="99">
        <f t="shared" si="14"/>
        <v>0</v>
      </c>
      <c r="I590" s="61" t="s">
        <v>300</v>
      </c>
      <c r="J590" s="73" t="s">
        <v>1306</v>
      </c>
    </row>
    <row r="591" spans="1:10" x14ac:dyDescent="0.2">
      <c r="A591" s="55" t="str">
        <f ca="1">+IF(NOT(ISBLANK(INDIRECT("e"&amp;ROW()))),MAX(INDIRECT("a$16:A"&amp;ROW()-1))+1,"")</f>
        <v/>
      </c>
      <c r="B591" s="67" t="s">
        <v>1431</v>
      </c>
      <c r="C591" s="59"/>
      <c r="D591" s="57" t="s">
        <v>1432</v>
      </c>
      <c r="E591" s="68"/>
      <c r="F591" s="51"/>
      <c r="G591" s="96"/>
      <c r="H591" s="99" t="str">
        <f t="shared" si="14"/>
        <v/>
      </c>
      <c r="I591" s="61" t="str">
        <f>IF(E591&lt;&gt;"","M","")</f>
        <v/>
      </c>
      <c r="J591" s="73"/>
    </row>
    <row r="592" spans="1:10" x14ac:dyDescent="0.2">
      <c r="A592" s="55" t="str">
        <f ca="1">+IF(NOT(ISBLANK(INDIRECT("e"&amp;ROW()))),MAX(INDIRECT("a$16:A"&amp;ROW()-1))+1,"")</f>
        <v/>
      </c>
      <c r="B592" s="67" t="s">
        <v>1433</v>
      </c>
      <c r="C592" s="59"/>
      <c r="D592" s="57" t="s">
        <v>1432</v>
      </c>
      <c r="E592" s="68"/>
      <c r="F592" s="51"/>
      <c r="G592" s="96"/>
      <c r="H592" s="99" t="str">
        <f t="shared" si="14"/>
        <v/>
      </c>
      <c r="I592" s="61" t="str">
        <f>IF(E592&lt;&gt;"","M","")</f>
        <v/>
      </c>
      <c r="J592" s="73"/>
    </row>
    <row r="593" spans="1:10" ht="24" x14ac:dyDescent="0.2">
      <c r="A593" s="55">
        <v>339</v>
      </c>
      <c r="B593" s="67" t="s">
        <v>1434</v>
      </c>
      <c r="C593" s="69" t="s">
        <v>243</v>
      </c>
      <c r="D593" s="57" t="s">
        <v>1435</v>
      </c>
      <c r="E593" s="58" t="s">
        <v>429</v>
      </c>
      <c r="F593" s="64">
        <v>92</v>
      </c>
      <c r="G593" s="97"/>
      <c r="H593" s="99">
        <f t="shared" si="14"/>
        <v>0</v>
      </c>
      <c r="I593" s="61" t="s">
        <v>300</v>
      </c>
      <c r="J593" s="73" t="s">
        <v>1306</v>
      </c>
    </row>
    <row r="594" spans="1:10" ht="24" x14ac:dyDescent="0.2">
      <c r="A594" s="55">
        <v>340</v>
      </c>
      <c r="B594" s="67" t="s">
        <v>1436</v>
      </c>
      <c r="C594" s="69" t="s">
        <v>243</v>
      </c>
      <c r="D594" s="57" t="s">
        <v>1437</v>
      </c>
      <c r="E594" s="58" t="s">
        <v>429</v>
      </c>
      <c r="F594" s="64">
        <v>256</v>
      </c>
      <c r="G594" s="97"/>
      <c r="H594" s="99">
        <f t="shared" si="14"/>
        <v>0</v>
      </c>
      <c r="I594" s="61" t="s">
        <v>300</v>
      </c>
      <c r="J594" s="73" t="s">
        <v>1306</v>
      </c>
    </row>
    <row r="595" spans="1:10" ht="24" x14ac:dyDescent="0.2">
      <c r="A595" s="55">
        <v>341</v>
      </c>
      <c r="B595" s="67" t="s">
        <v>1438</v>
      </c>
      <c r="C595" s="69" t="s">
        <v>243</v>
      </c>
      <c r="D595" s="57" t="s">
        <v>1439</v>
      </c>
      <c r="E595" s="58" t="s">
        <v>429</v>
      </c>
      <c r="F595" s="64">
        <v>101</v>
      </c>
      <c r="G595" s="97"/>
      <c r="H595" s="99">
        <f t="shared" si="14"/>
        <v>0</v>
      </c>
      <c r="I595" s="61" t="s">
        <v>300</v>
      </c>
      <c r="J595" s="73" t="s">
        <v>1306</v>
      </c>
    </row>
    <row r="596" spans="1:10" ht="24" x14ac:dyDescent="0.2">
      <c r="A596" s="55">
        <v>342</v>
      </c>
      <c r="B596" s="67" t="s">
        <v>1440</v>
      </c>
      <c r="C596" s="69" t="s">
        <v>243</v>
      </c>
      <c r="D596" s="57" t="s">
        <v>1441</v>
      </c>
      <c r="E596" s="58" t="s">
        <v>429</v>
      </c>
      <c r="F596" s="64">
        <v>16</v>
      </c>
      <c r="G596" s="97"/>
      <c r="H596" s="99">
        <f t="shared" si="14"/>
        <v>0</v>
      </c>
      <c r="I596" s="61" t="s">
        <v>300</v>
      </c>
      <c r="J596" s="73" t="s">
        <v>1306</v>
      </c>
    </row>
    <row r="597" spans="1:10" ht="36" x14ac:dyDescent="0.2">
      <c r="A597" s="55">
        <v>343</v>
      </c>
      <c r="B597" s="67" t="s">
        <v>1442</v>
      </c>
      <c r="C597" s="69" t="s">
        <v>243</v>
      </c>
      <c r="D597" s="57" t="s">
        <v>1443</v>
      </c>
      <c r="E597" s="58" t="s">
        <v>429</v>
      </c>
      <c r="F597" s="64">
        <v>11</v>
      </c>
      <c r="G597" s="97"/>
      <c r="H597" s="99">
        <f t="shared" si="14"/>
        <v>0</v>
      </c>
      <c r="I597" s="61" t="s">
        <v>300</v>
      </c>
      <c r="J597" s="73" t="s">
        <v>1306</v>
      </c>
    </row>
    <row r="598" spans="1:10" ht="24" x14ac:dyDescent="0.2">
      <c r="A598" s="55">
        <v>344</v>
      </c>
      <c r="B598" s="67" t="s">
        <v>1444</v>
      </c>
      <c r="C598" s="69" t="s">
        <v>243</v>
      </c>
      <c r="D598" s="57" t="s">
        <v>1445</v>
      </c>
      <c r="E598" s="58" t="s">
        <v>404</v>
      </c>
      <c r="F598" s="64">
        <v>167</v>
      </c>
      <c r="G598" s="97"/>
      <c r="H598" s="99">
        <f t="shared" si="14"/>
        <v>0</v>
      </c>
      <c r="I598" s="61" t="s">
        <v>300</v>
      </c>
      <c r="J598" s="73" t="s">
        <v>1306</v>
      </c>
    </row>
    <row r="599" spans="1:10" x14ac:dyDescent="0.2">
      <c r="A599" s="55" t="str">
        <f ca="1">+IF(NOT(ISBLANK(INDIRECT("e"&amp;ROW()))),MAX(INDIRECT("a$16:A"&amp;ROW()-1))+1,"")</f>
        <v/>
      </c>
      <c r="B599" s="67" t="s">
        <v>1446</v>
      </c>
      <c r="C599" s="59"/>
      <c r="D599" s="57" t="s">
        <v>1447</v>
      </c>
      <c r="E599" s="68"/>
      <c r="F599" s="51"/>
      <c r="G599" s="96"/>
      <c r="H599" s="99" t="str">
        <f t="shared" si="14"/>
        <v/>
      </c>
      <c r="I599" s="61" t="str">
        <f>IF(E599&lt;&gt;"","M","")</f>
        <v/>
      </c>
      <c r="J599" s="73"/>
    </row>
    <row r="600" spans="1:10" x14ac:dyDescent="0.2">
      <c r="A600" s="55" t="str">
        <f ca="1">+IF(NOT(ISBLANK(INDIRECT("e"&amp;ROW()))),MAX(INDIRECT("a$16:A"&amp;ROW()-1))+1,"")</f>
        <v/>
      </c>
      <c r="B600" s="67" t="s">
        <v>1449</v>
      </c>
      <c r="C600" s="59"/>
      <c r="D600" s="57" t="s">
        <v>1450</v>
      </c>
      <c r="E600" s="68"/>
      <c r="F600" s="51"/>
      <c r="G600" s="96"/>
      <c r="H600" s="99" t="str">
        <f t="shared" si="14"/>
        <v/>
      </c>
      <c r="I600" s="61" t="str">
        <f>IF(E600&lt;&gt;"","M","")</f>
        <v/>
      </c>
      <c r="J600" s="73"/>
    </row>
    <row r="601" spans="1:10" x14ac:dyDescent="0.2">
      <c r="A601" s="55" t="str">
        <f ca="1">+IF(NOT(ISBLANK(INDIRECT("e"&amp;ROW()))),MAX(INDIRECT("a$16:A"&amp;ROW()-1))+1,"")</f>
        <v/>
      </c>
      <c r="B601" s="67" t="s">
        <v>1451</v>
      </c>
      <c r="C601" s="59"/>
      <c r="D601" s="57" t="s">
        <v>1452</v>
      </c>
      <c r="E601" s="68"/>
      <c r="F601" s="51"/>
      <c r="G601" s="96"/>
      <c r="H601" s="99" t="str">
        <f t="shared" si="14"/>
        <v/>
      </c>
      <c r="I601" s="61" t="str">
        <f>IF(E601&lt;&gt;"","M","")</f>
        <v/>
      </c>
      <c r="J601" s="73"/>
    </row>
    <row r="602" spans="1:10" x14ac:dyDescent="0.2">
      <c r="A602" s="55">
        <v>345</v>
      </c>
      <c r="B602" s="67" t="s">
        <v>1453</v>
      </c>
      <c r="C602" s="69" t="s">
        <v>243</v>
      </c>
      <c r="D602" s="57" t="s">
        <v>1454</v>
      </c>
      <c r="E602" s="58" t="s">
        <v>429</v>
      </c>
      <c r="F602" s="64">
        <v>389</v>
      </c>
      <c r="G602" s="97"/>
      <c r="H602" s="99">
        <f t="shared" si="14"/>
        <v>0</v>
      </c>
      <c r="I602" s="61" t="s">
        <v>300</v>
      </c>
      <c r="J602" s="73" t="s">
        <v>1448</v>
      </c>
    </row>
    <row r="603" spans="1:10" x14ac:dyDescent="0.2">
      <c r="A603" s="55" t="str">
        <f ca="1">+IF(NOT(ISBLANK(INDIRECT("e"&amp;ROW()))),MAX(INDIRECT("a$16:A"&amp;ROW()-1))+1,"")</f>
        <v/>
      </c>
      <c r="B603" s="67" t="s">
        <v>1455</v>
      </c>
      <c r="C603" s="59"/>
      <c r="D603" s="57" t="s">
        <v>1456</v>
      </c>
      <c r="E603" s="68"/>
      <c r="F603" s="51"/>
      <c r="G603" s="96"/>
      <c r="H603" s="99" t="str">
        <f t="shared" si="14"/>
        <v/>
      </c>
      <c r="I603" s="61" t="str">
        <f>IF(E603&lt;&gt;"","M","")</f>
        <v/>
      </c>
      <c r="J603" s="73"/>
    </row>
    <row r="604" spans="1:10" x14ac:dyDescent="0.2">
      <c r="A604" s="55">
        <v>346</v>
      </c>
      <c r="B604" s="67" t="s">
        <v>1457</v>
      </c>
      <c r="C604" s="69" t="s">
        <v>243</v>
      </c>
      <c r="D604" s="57" t="s">
        <v>1458</v>
      </c>
      <c r="E604" s="58" t="s">
        <v>429</v>
      </c>
      <c r="F604" s="64">
        <v>21</v>
      </c>
      <c r="G604" s="97"/>
      <c r="H604" s="99">
        <f t="shared" si="14"/>
        <v>0</v>
      </c>
      <c r="I604" s="61" t="s">
        <v>300</v>
      </c>
      <c r="J604" s="73" t="s">
        <v>1448</v>
      </c>
    </row>
    <row r="605" spans="1:10" x14ac:dyDescent="0.2">
      <c r="A605" s="55" t="str">
        <f ca="1">+IF(NOT(ISBLANK(INDIRECT("e"&amp;ROW()))),MAX(INDIRECT("a$16:A"&amp;ROW()-1))+1,"")</f>
        <v/>
      </c>
      <c r="B605" s="67" t="s">
        <v>1459</v>
      </c>
      <c r="C605" s="59"/>
      <c r="D605" s="57" t="s">
        <v>1460</v>
      </c>
      <c r="E605" s="68"/>
      <c r="F605" s="51"/>
      <c r="G605" s="96"/>
      <c r="H605" s="99" t="str">
        <f t="shared" si="14"/>
        <v/>
      </c>
      <c r="I605" s="61" t="str">
        <f>IF(E605&lt;&gt;"","M","")</f>
        <v/>
      </c>
      <c r="J605" s="73"/>
    </row>
    <row r="606" spans="1:10" x14ac:dyDescent="0.2">
      <c r="A606" s="55">
        <v>347</v>
      </c>
      <c r="B606" s="67" t="s">
        <v>1461</v>
      </c>
      <c r="C606" s="69" t="s">
        <v>243</v>
      </c>
      <c r="D606" s="57" t="s">
        <v>1462</v>
      </c>
      <c r="E606" s="58" t="s">
        <v>429</v>
      </c>
      <c r="F606" s="64">
        <v>21</v>
      </c>
      <c r="G606" s="97"/>
      <c r="H606" s="99">
        <f t="shared" si="14"/>
        <v>0</v>
      </c>
      <c r="I606" s="61" t="s">
        <v>300</v>
      </c>
      <c r="J606" s="73" t="s">
        <v>1448</v>
      </c>
    </row>
    <row r="607" spans="1:10" x14ac:dyDescent="0.2">
      <c r="A607" s="55" t="str">
        <f ca="1">+IF(NOT(ISBLANK(INDIRECT("e"&amp;ROW()))),MAX(INDIRECT("a$16:A"&amp;ROW()-1))+1,"")</f>
        <v/>
      </c>
      <c r="B607" s="67" t="s">
        <v>1463</v>
      </c>
      <c r="C607" s="59"/>
      <c r="D607" s="57" t="s">
        <v>1464</v>
      </c>
      <c r="E607" s="68"/>
      <c r="F607" s="51"/>
      <c r="G607" s="96"/>
      <c r="H607" s="99" t="str">
        <f t="shared" si="14"/>
        <v/>
      </c>
      <c r="I607" s="61" t="str">
        <f>IF(E607&lt;&gt;"","M","")</f>
        <v/>
      </c>
      <c r="J607" s="73"/>
    </row>
    <row r="608" spans="1:10" x14ac:dyDescent="0.2">
      <c r="A608" s="55" t="str">
        <f ca="1">+IF(NOT(ISBLANK(INDIRECT("e"&amp;ROW()))),MAX(INDIRECT("a$16:A"&amp;ROW()-1))+1,"")</f>
        <v/>
      </c>
      <c r="B608" s="67" t="s">
        <v>1465</v>
      </c>
      <c r="C608" s="59"/>
      <c r="D608" s="57" t="s">
        <v>1466</v>
      </c>
      <c r="E608" s="68"/>
      <c r="F608" s="51"/>
      <c r="G608" s="96"/>
      <c r="H608" s="99" t="str">
        <f t="shared" si="14"/>
        <v/>
      </c>
      <c r="I608" s="61" t="str">
        <f>IF(E608&lt;&gt;"","M","")</f>
        <v/>
      </c>
      <c r="J608" s="73"/>
    </row>
    <row r="609" spans="1:10" x14ac:dyDescent="0.2">
      <c r="A609" s="55" t="str">
        <f ca="1">+IF(NOT(ISBLANK(INDIRECT("e"&amp;ROW()))),MAX(INDIRECT("a$16:A"&amp;ROW()-1))+1,"")</f>
        <v/>
      </c>
      <c r="B609" s="67" t="s">
        <v>1467</v>
      </c>
      <c r="C609" s="69" t="s">
        <v>243</v>
      </c>
      <c r="D609" s="57" t="s">
        <v>1468</v>
      </c>
      <c r="E609" s="58"/>
      <c r="F609" s="64"/>
      <c r="G609" s="97"/>
      <c r="H609" s="99" t="str">
        <f t="shared" si="14"/>
        <v/>
      </c>
      <c r="I609" s="61" t="str">
        <f>IF(E609&lt;&gt;"","M","")</f>
        <v/>
      </c>
      <c r="J609" s="73"/>
    </row>
    <row r="610" spans="1:10" x14ac:dyDescent="0.2">
      <c r="A610" s="55">
        <v>348</v>
      </c>
      <c r="B610" s="67" t="s">
        <v>1469</v>
      </c>
      <c r="C610" s="69" t="s">
        <v>243</v>
      </c>
      <c r="D610" s="57" t="s">
        <v>1470</v>
      </c>
      <c r="E610" s="58" t="s">
        <v>429</v>
      </c>
      <c r="F610" s="64">
        <v>21</v>
      </c>
      <c r="G610" s="97"/>
      <c r="H610" s="99">
        <f t="shared" si="14"/>
        <v>0</v>
      </c>
      <c r="I610" s="61" t="s">
        <v>300</v>
      </c>
      <c r="J610" s="73" t="s">
        <v>1448</v>
      </c>
    </row>
    <row r="611" spans="1:10" x14ac:dyDescent="0.2">
      <c r="A611" s="55" t="str">
        <f ca="1">+IF(NOT(ISBLANK(INDIRECT("e"&amp;ROW()))),MAX(INDIRECT("a$16:A"&amp;ROW()-1))+1,"")</f>
        <v/>
      </c>
      <c r="B611" s="67" t="s">
        <v>1471</v>
      </c>
      <c r="C611" s="59"/>
      <c r="D611" s="57" t="s">
        <v>1472</v>
      </c>
      <c r="E611" s="68"/>
      <c r="F611" s="51"/>
      <c r="G611" s="96"/>
      <c r="H611" s="99" t="str">
        <f t="shared" si="14"/>
        <v/>
      </c>
      <c r="I611" s="61" t="str">
        <f>IF(E611&lt;&gt;"","M","")</f>
        <v/>
      </c>
      <c r="J611" s="73"/>
    </row>
    <row r="612" spans="1:10" x14ac:dyDescent="0.2">
      <c r="A612" s="55" t="str">
        <f ca="1">+IF(NOT(ISBLANK(INDIRECT("e"&amp;ROW()))),MAX(INDIRECT("a$16:A"&amp;ROW()-1))+1,"")</f>
        <v/>
      </c>
      <c r="B612" s="67" t="s">
        <v>1473</v>
      </c>
      <c r="C612" s="59"/>
      <c r="D612" s="57" t="s">
        <v>1474</v>
      </c>
      <c r="E612" s="68"/>
      <c r="F612" s="51"/>
      <c r="G612" s="96"/>
      <c r="H612" s="99" t="str">
        <f t="shared" si="14"/>
        <v/>
      </c>
      <c r="I612" s="61" t="str">
        <f>IF(E612&lt;&gt;"","M","")</f>
        <v/>
      </c>
      <c r="J612" s="73"/>
    </row>
    <row r="613" spans="1:10" ht="24" x14ac:dyDescent="0.2">
      <c r="A613" s="55" t="str">
        <f ca="1">+IF(NOT(ISBLANK(INDIRECT("e"&amp;ROW()))),MAX(INDIRECT("a$16:A"&amp;ROW()-1))+1,"")</f>
        <v/>
      </c>
      <c r="B613" s="67" t="s">
        <v>1475</v>
      </c>
      <c r="C613" s="69" t="s">
        <v>243</v>
      </c>
      <c r="D613" s="57" t="s">
        <v>1476</v>
      </c>
      <c r="E613" s="58"/>
      <c r="F613" s="64"/>
      <c r="G613" s="97"/>
      <c r="H613" s="99" t="str">
        <f t="shared" si="14"/>
        <v/>
      </c>
      <c r="I613" s="61" t="str">
        <f>IF(E613&lt;&gt;"","M","")</f>
        <v/>
      </c>
      <c r="J613" s="73"/>
    </row>
    <row r="614" spans="1:10" ht="24" x14ac:dyDescent="0.2">
      <c r="A614" s="55">
        <v>349</v>
      </c>
      <c r="B614" s="67" t="s">
        <v>1477</v>
      </c>
      <c r="C614" s="69" t="s">
        <v>243</v>
      </c>
      <c r="D614" s="57" t="s">
        <v>1478</v>
      </c>
      <c r="E614" s="58" t="s">
        <v>429</v>
      </c>
      <c r="F614" s="64">
        <v>369</v>
      </c>
      <c r="G614" s="97"/>
      <c r="H614" s="99">
        <f t="shared" si="14"/>
        <v>0</v>
      </c>
      <c r="I614" s="61" t="s">
        <v>300</v>
      </c>
      <c r="J614" s="73" t="s">
        <v>1448</v>
      </c>
    </row>
    <row r="615" spans="1:10" x14ac:dyDescent="0.2">
      <c r="A615" s="55" t="str">
        <f ca="1">+IF(NOT(ISBLANK(INDIRECT("e"&amp;ROW()))),MAX(INDIRECT("a$16:A"&amp;ROW()-1))+1,"")</f>
        <v/>
      </c>
      <c r="B615" s="67" t="s">
        <v>1479</v>
      </c>
      <c r="C615" s="59"/>
      <c r="D615" s="57" t="s">
        <v>1480</v>
      </c>
      <c r="E615" s="68"/>
      <c r="F615" s="51"/>
      <c r="G615" s="96"/>
      <c r="H615" s="99" t="str">
        <f t="shared" si="14"/>
        <v/>
      </c>
      <c r="I615" s="61" t="str">
        <f>IF(E615&lt;&gt;"","M","")</f>
        <v/>
      </c>
      <c r="J615" s="73"/>
    </row>
    <row r="616" spans="1:10" ht="48" x14ac:dyDescent="0.2">
      <c r="A616" s="55">
        <v>350</v>
      </c>
      <c r="B616" s="67" t="s">
        <v>1481</v>
      </c>
      <c r="C616" s="69" t="s">
        <v>243</v>
      </c>
      <c r="D616" s="57" t="s">
        <v>1482</v>
      </c>
      <c r="E616" s="58" t="s">
        <v>429</v>
      </c>
      <c r="F616" s="64">
        <v>89</v>
      </c>
      <c r="G616" s="97"/>
      <c r="H616" s="99">
        <f t="shared" si="14"/>
        <v>0</v>
      </c>
      <c r="I616" s="61" t="s">
        <v>300</v>
      </c>
      <c r="J616" s="73" t="s">
        <v>1448</v>
      </c>
    </row>
    <row r="617" spans="1:10" ht="36" x14ac:dyDescent="0.2">
      <c r="A617" s="55">
        <v>351</v>
      </c>
      <c r="B617" s="67" t="s">
        <v>1483</v>
      </c>
      <c r="C617" s="69" t="s">
        <v>243</v>
      </c>
      <c r="D617" s="57" t="s">
        <v>1484</v>
      </c>
      <c r="E617" s="58" t="s">
        <v>407</v>
      </c>
      <c r="F617" s="64">
        <v>2</v>
      </c>
      <c r="G617" s="97"/>
      <c r="H617" s="99">
        <f t="shared" si="14"/>
        <v>0</v>
      </c>
      <c r="I617" s="61" t="s">
        <v>300</v>
      </c>
      <c r="J617" s="73" t="s">
        <v>1448</v>
      </c>
    </row>
    <row r="618" spans="1:10" x14ac:dyDescent="0.2">
      <c r="A618" s="55" t="str">
        <f ca="1">+IF(NOT(ISBLANK(INDIRECT("e"&amp;ROW()))),MAX(INDIRECT("a$16:A"&amp;ROW()-1))+1,"")</f>
        <v/>
      </c>
      <c r="B618" s="67" t="s">
        <v>1485</v>
      </c>
      <c r="C618" s="59"/>
      <c r="D618" s="57" t="s">
        <v>1486</v>
      </c>
      <c r="E618" s="68"/>
      <c r="F618" s="51"/>
      <c r="G618" s="96"/>
      <c r="H618" s="99" t="str">
        <f t="shared" si="14"/>
        <v/>
      </c>
      <c r="I618" s="61" t="str">
        <f>IF(E618&lt;&gt;"","M","")</f>
        <v/>
      </c>
      <c r="J618" s="73"/>
    </row>
    <row r="619" spans="1:10" x14ac:dyDescent="0.2">
      <c r="A619" s="55" t="str">
        <f ca="1">+IF(NOT(ISBLANK(INDIRECT("e"&amp;ROW()))),MAX(INDIRECT("a$16:A"&amp;ROW()-1))+1,"")</f>
        <v/>
      </c>
      <c r="B619" s="67" t="s">
        <v>1487</v>
      </c>
      <c r="C619" s="59"/>
      <c r="D619" s="57" t="s">
        <v>1488</v>
      </c>
      <c r="E619" s="68"/>
      <c r="F619" s="51"/>
      <c r="G619" s="96"/>
      <c r="H619" s="99" t="str">
        <f t="shared" si="14"/>
        <v/>
      </c>
      <c r="I619" s="61" t="str">
        <f>IF(E619&lt;&gt;"","M","")</f>
        <v/>
      </c>
      <c r="J619" s="73"/>
    </row>
    <row r="620" spans="1:10" ht="24" x14ac:dyDescent="0.2">
      <c r="A620" s="55">
        <v>352</v>
      </c>
      <c r="B620" s="67" t="s">
        <v>1489</v>
      </c>
      <c r="C620" s="69" t="s">
        <v>243</v>
      </c>
      <c r="D620" s="57" t="s">
        <v>1490</v>
      </c>
      <c r="E620" s="58" t="s">
        <v>404</v>
      </c>
      <c r="F620" s="64">
        <v>24</v>
      </c>
      <c r="G620" s="97"/>
      <c r="H620" s="99">
        <f t="shared" si="14"/>
        <v>0</v>
      </c>
      <c r="I620" s="61" t="s">
        <v>300</v>
      </c>
      <c r="J620" s="73" t="s">
        <v>1448</v>
      </c>
    </row>
    <row r="621" spans="1:10" x14ac:dyDescent="0.2">
      <c r="A621" s="55" t="str">
        <f ca="1">+IF(NOT(ISBLANK(INDIRECT("e"&amp;ROW()))),MAX(INDIRECT("a$16:A"&amp;ROW()-1))+1,"")</f>
        <v/>
      </c>
      <c r="B621" s="67" t="s">
        <v>1491</v>
      </c>
      <c r="C621" s="59"/>
      <c r="D621" s="57" t="s">
        <v>1492</v>
      </c>
      <c r="E621" s="68"/>
      <c r="F621" s="51"/>
      <c r="G621" s="96"/>
      <c r="H621" s="99" t="str">
        <f t="shared" si="14"/>
        <v/>
      </c>
      <c r="I621" s="61" t="str">
        <f>IF(E621&lt;&gt;"","M","")</f>
        <v/>
      </c>
      <c r="J621" s="73"/>
    </row>
    <row r="622" spans="1:10" x14ac:dyDescent="0.2">
      <c r="A622" s="55" t="str">
        <f ca="1">+IF(NOT(ISBLANK(INDIRECT("e"&amp;ROW()))),MAX(INDIRECT("a$16:A"&amp;ROW()-1))+1,"")</f>
        <v/>
      </c>
      <c r="B622" s="67" t="s">
        <v>1493</v>
      </c>
      <c r="C622" s="59"/>
      <c r="D622" s="57" t="s">
        <v>1494</v>
      </c>
      <c r="E622" s="68"/>
      <c r="F622" s="51"/>
      <c r="G622" s="96"/>
      <c r="H622" s="99" t="str">
        <f t="shared" si="14"/>
        <v/>
      </c>
      <c r="I622" s="61" t="str">
        <f>IF(E622&lt;&gt;"","M","")</f>
        <v/>
      </c>
      <c r="J622" s="73"/>
    </row>
    <row r="623" spans="1:10" ht="24" x14ac:dyDescent="0.2">
      <c r="A623" s="55">
        <v>353</v>
      </c>
      <c r="B623" s="67" t="s">
        <v>1495</v>
      </c>
      <c r="C623" s="69" t="s">
        <v>243</v>
      </c>
      <c r="D623" s="57" t="s">
        <v>1496</v>
      </c>
      <c r="E623" s="58" t="s">
        <v>404</v>
      </c>
      <c r="F623" s="64">
        <v>20</v>
      </c>
      <c r="G623" s="97"/>
      <c r="H623" s="99">
        <f t="shared" si="14"/>
        <v>0</v>
      </c>
      <c r="I623" s="61" t="s">
        <v>300</v>
      </c>
      <c r="J623" s="73" t="s">
        <v>1448</v>
      </c>
    </row>
    <row r="624" spans="1:10" ht="24" x14ac:dyDescent="0.2">
      <c r="A624" s="55">
        <v>354</v>
      </c>
      <c r="B624" s="67" t="s">
        <v>1497</v>
      </c>
      <c r="C624" s="69" t="s">
        <v>243</v>
      </c>
      <c r="D624" s="57" t="s">
        <v>1498</v>
      </c>
      <c r="E624" s="58" t="s">
        <v>404</v>
      </c>
      <c r="F624" s="64">
        <v>20</v>
      </c>
      <c r="G624" s="97"/>
      <c r="H624" s="99">
        <f t="shared" si="14"/>
        <v>0</v>
      </c>
      <c r="I624" s="61" t="s">
        <v>300</v>
      </c>
      <c r="J624" s="73" t="s">
        <v>1448</v>
      </c>
    </row>
    <row r="625" spans="1:10" ht="24" x14ac:dyDescent="0.2">
      <c r="A625" s="55">
        <v>355</v>
      </c>
      <c r="B625" s="67" t="s">
        <v>1499</v>
      </c>
      <c r="C625" s="69" t="s">
        <v>243</v>
      </c>
      <c r="D625" s="57" t="s">
        <v>1500</v>
      </c>
      <c r="E625" s="58" t="s">
        <v>404</v>
      </c>
      <c r="F625" s="64">
        <v>254</v>
      </c>
      <c r="G625" s="97"/>
      <c r="H625" s="99">
        <f t="shared" si="14"/>
        <v>0</v>
      </c>
      <c r="I625" s="61" t="s">
        <v>300</v>
      </c>
      <c r="J625" s="73" t="s">
        <v>1448</v>
      </c>
    </row>
    <row r="626" spans="1:10" x14ac:dyDescent="0.2">
      <c r="A626" s="55" t="str">
        <f ca="1">+IF(NOT(ISBLANK(INDIRECT("e"&amp;ROW()))),MAX(INDIRECT("a$16:A"&amp;ROW()-1))+1,"")</f>
        <v/>
      </c>
      <c r="B626" s="67" t="s">
        <v>1501</v>
      </c>
      <c r="C626" s="59"/>
      <c r="D626" s="57" t="s">
        <v>1502</v>
      </c>
      <c r="E626" s="68"/>
      <c r="F626" s="51"/>
      <c r="G626" s="96"/>
      <c r="H626" s="99" t="str">
        <f t="shared" si="14"/>
        <v/>
      </c>
      <c r="I626" s="61" t="str">
        <f>IF(E626&lt;&gt;"","M","")</f>
        <v/>
      </c>
      <c r="J626" s="73"/>
    </row>
    <row r="627" spans="1:10" x14ac:dyDescent="0.2">
      <c r="A627" s="55" t="str">
        <f ca="1">+IF(NOT(ISBLANK(INDIRECT("e"&amp;ROW()))),MAX(INDIRECT("a$16:A"&amp;ROW()-1))+1,"")</f>
        <v/>
      </c>
      <c r="B627" s="67" t="s">
        <v>1503</v>
      </c>
      <c r="C627" s="59"/>
      <c r="D627" s="57" t="s">
        <v>1504</v>
      </c>
      <c r="E627" s="68"/>
      <c r="F627" s="51"/>
      <c r="G627" s="96"/>
      <c r="H627" s="99" t="str">
        <f t="shared" si="14"/>
        <v/>
      </c>
      <c r="I627" s="61" t="str">
        <f>IF(E627&lt;&gt;"","M","")</f>
        <v/>
      </c>
      <c r="J627" s="73"/>
    </row>
    <row r="628" spans="1:10" x14ac:dyDescent="0.2">
      <c r="A628" s="55" t="str">
        <f ca="1">+IF(NOT(ISBLANK(INDIRECT("e"&amp;ROW()))),MAX(INDIRECT("a$16:A"&amp;ROW()-1))+1,"")</f>
        <v/>
      </c>
      <c r="B628" s="67" t="s">
        <v>1505</v>
      </c>
      <c r="C628" s="59"/>
      <c r="D628" s="57" t="s">
        <v>1506</v>
      </c>
      <c r="E628" s="68"/>
      <c r="F628" s="51"/>
      <c r="G628" s="96"/>
      <c r="H628" s="99" t="str">
        <f t="shared" si="14"/>
        <v/>
      </c>
      <c r="I628" s="61" t="str">
        <f>IF(E628&lt;&gt;"","M","")</f>
        <v/>
      </c>
      <c r="J628" s="73"/>
    </row>
    <row r="629" spans="1:10" x14ac:dyDescent="0.2">
      <c r="A629" s="55" t="str">
        <f ca="1">+IF(NOT(ISBLANK(INDIRECT("e"&amp;ROW()))),MAX(INDIRECT("a$16:A"&amp;ROW()-1))+1,"")</f>
        <v/>
      </c>
      <c r="B629" s="67" t="s">
        <v>1507</v>
      </c>
      <c r="C629" s="69" t="s">
        <v>243</v>
      </c>
      <c r="D629" s="57" t="s">
        <v>1508</v>
      </c>
      <c r="E629" s="58"/>
      <c r="F629" s="64"/>
      <c r="G629" s="97"/>
      <c r="H629" s="99" t="str">
        <f t="shared" si="14"/>
        <v/>
      </c>
      <c r="I629" s="61" t="str">
        <f>IF(E629&lt;&gt;"","M","")</f>
        <v/>
      </c>
      <c r="J629" s="73"/>
    </row>
    <row r="630" spans="1:10" ht="24" x14ac:dyDescent="0.2">
      <c r="A630" s="55">
        <v>356</v>
      </c>
      <c r="B630" s="67" t="s">
        <v>1509</v>
      </c>
      <c r="C630" s="69" t="s">
        <v>243</v>
      </c>
      <c r="D630" s="57" t="s">
        <v>1510</v>
      </c>
      <c r="E630" s="58" t="s">
        <v>404</v>
      </c>
      <c r="F630" s="64">
        <v>136</v>
      </c>
      <c r="G630" s="97"/>
      <c r="H630" s="99">
        <f t="shared" si="14"/>
        <v>0</v>
      </c>
      <c r="I630" s="61" t="s">
        <v>300</v>
      </c>
      <c r="J630" s="73" t="s">
        <v>1448</v>
      </c>
    </row>
    <row r="631" spans="1:10" ht="24" x14ac:dyDescent="0.2">
      <c r="A631" s="55">
        <v>357</v>
      </c>
      <c r="B631" s="67" t="s">
        <v>1511</v>
      </c>
      <c r="C631" s="69" t="s">
        <v>243</v>
      </c>
      <c r="D631" s="57" t="s">
        <v>1512</v>
      </c>
      <c r="E631" s="58" t="s">
        <v>404</v>
      </c>
      <c r="F631" s="64">
        <v>36</v>
      </c>
      <c r="G631" s="97"/>
      <c r="H631" s="99">
        <f t="shared" si="14"/>
        <v>0</v>
      </c>
      <c r="I631" s="61" t="s">
        <v>300</v>
      </c>
      <c r="J631" s="73" t="s">
        <v>1448</v>
      </c>
    </row>
    <row r="632" spans="1:10" ht="24" x14ac:dyDescent="0.2">
      <c r="A632" s="55" t="str">
        <f ca="1">+IF(NOT(ISBLANK(INDIRECT("e"&amp;ROW()))),MAX(INDIRECT("a$16:A"&amp;ROW()-1))+1,"")</f>
        <v/>
      </c>
      <c r="B632" s="67" t="s">
        <v>1513</v>
      </c>
      <c r="C632" s="69" t="s">
        <v>243</v>
      </c>
      <c r="D632" s="57" t="s">
        <v>1514</v>
      </c>
      <c r="E632" s="58"/>
      <c r="F632" s="64"/>
      <c r="G632" s="97"/>
      <c r="H632" s="99" t="str">
        <f t="shared" si="14"/>
        <v/>
      </c>
      <c r="I632" s="61" t="str">
        <f>IF(E632&lt;&gt;"","M","")</f>
        <v/>
      </c>
      <c r="J632" s="73"/>
    </row>
    <row r="633" spans="1:10" ht="24" x14ac:dyDescent="0.2">
      <c r="A633" s="55">
        <v>358</v>
      </c>
      <c r="B633" s="67" t="s">
        <v>1515</v>
      </c>
      <c r="C633" s="69" t="s">
        <v>243</v>
      </c>
      <c r="D633" s="57" t="s">
        <v>1516</v>
      </c>
      <c r="E633" s="58" t="s">
        <v>404</v>
      </c>
      <c r="F633" s="64">
        <v>136</v>
      </c>
      <c r="G633" s="97"/>
      <c r="H633" s="99">
        <f t="shared" si="14"/>
        <v>0</v>
      </c>
      <c r="I633" s="61" t="s">
        <v>300</v>
      </c>
      <c r="J633" s="73" t="s">
        <v>1448</v>
      </c>
    </row>
    <row r="634" spans="1:10" ht="24" x14ac:dyDescent="0.2">
      <c r="A634" s="55">
        <v>359</v>
      </c>
      <c r="B634" s="67" t="s">
        <v>1517</v>
      </c>
      <c r="C634" s="69" t="s">
        <v>243</v>
      </c>
      <c r="D634" s="57" t="s">
        <v>1518</v>
      </c>
      <c r="E634" s="58" t="s">
        <v>404</v>
      </c>
      <c r="F634" s="64">
        <v>36</v>
      </c>
      <c r="G634" s="97"/>
      <c r="H634" s="99">
        <f t="shared" si="14"/>
        <v>0</v>
      </c>
      <c r="I634" s="61" t="s">
        <v>300</v>
      </c>
      <c r="J634" s="73" t="s">
        <v>1448</v>
      </c>
    </row>
    <row r="635" spans="1:10" x14ac:dyDescent="0.2">
      <c r="A635" s="55" t="str">
        <f ca="1">+IF(NOT(ISBLANK(INDIRECT("e"&amp;ROW()))),MAX(INDIRECT("a$16:A"&amp;ROW()-1))+1,"")</f>
        <v/>
      </c>
      <c r="B635" s="67" t="s">
        <v>1519</v>
      </c>
      <c r="C635" s="69" t="s">
        <v>243</v>
      </c>
      <c r="D635" s="57" t="s">
        <v>1520</v>
      </c>
      <c r="E635" s="58"/>
      <c r="F635" s="64"/>
      <c r="G635" s="97"/>
      <c r="H635" s="99" t="str">
        <f t="shared" si="14"/>
        <v/>
      </c>
      <c r="I635" s="61" t="str">
        <f>IF(E635&lt;&gt;"","M","")</f>
        <v/>
      </c>
      <c r="J635" s="73"/>
    </row>
    <row r="636" spans="1:10" ht="24" x14ac:dyDescent="0.2">
      <c r="A636" s="55">
        <v>360</v>
      </c>
      <c r="B636" s="67" t="s">
        <v>1521</v>
      </c>
      <c r="C636" s="69" t="s">
        <v>243</v>
      </c>
      <c r="D636" s="57" t="s">
        <v>1522</v>
      </c>
      <c r="E636" s="58" t="s">
        <v>404</v>
      </c>
      <c r="F636" s="64">
        <v>125</v>
      </c>
      <c r="G636" s="97"/>
      <c r="H636" s="99">
        <f t="shared" si="14"/>
        <v>0</v>
      </c>
      <c r="I636" s="61" t="s">
        <v>300</v>
      </c>
      <c r="J636" s="73" t="s">
        <v>1448</v>
      </c>
    </row>
    <row r="637" spans="1:10" ht="24" x14ac:dyDescent="0.2">
      <c r="A637" s="55">
        <v>361</v>
      </c>
      <c r="B637" s="67" t="s">
        <v>1523</v>
      </c>
      <c r="C637" s="69" t="s">
        <v>243</v>
      </c>
      <c r="D637" s="57" t="s">
        <v>1524</v>
      </c>
      <c r="E637" s="58" t="s">
        <v>404</v>
      </c>
      <c r="F637" s="64">
        <v>47.5</v>
      </c>
      <c r="G637" s="97"/>
      <c r="H637" s="99">
        <f t="shared" si="14"/>
        <v>0</v>
      </c>
      <c r="I637" s="61" t="s">
        <v>300</v>
      </c>
      <c r="J637" s="73" t="s">
        <v>1448</v>
      </c>
    </row>
    <row r="638" spans="1:10" ht="24" x14ac:dyDescent="0.2">
      <c r="A638" s="55" t="str">
        <f ca="1">+IF(NOT(ISBLANK(INDIRECT("e"&amp;ROW()))),MAX(INDIRECT("a$16:A"&amp;ROW()-1))+1,"")</f>
        <v/>
      </c>
      <c r="B638" s="67" t="s">
        <v>1525</v>
      </c>
      <c r="C638" s="69" t="s">
        <v>243</v>
      </c>
      <c r="D638" s="57" t="s">
        <v>1526</v>
      </c>
      <c r="E638" s="58"/>
      <c r="F638" s="64"/>
      <c r="G638" s="97"/>
      <c r="H638" s="99" t="str">
        <f t="shared" si="14"/>
        <v/>
      </c>
      <c r="I638" s="61" t="str">
        <f>IF(E638&lt;&gt;"","M","")</f>
        <v/>
      </c>
      <c r="J638" s="73"/>
    </row>
    <row r="639" spans="1:10" ht="24" x14ac:dyDescent="0.2">
      <c r="A639" s="55">
        <v>362</v>
      </c>
      <c r="B639" s="67" t="s">
        <v>1527</v>
      </c>
      <c r="C639" s="69" t="s">
        <v>243</v>
      </c>
      <c r="D639" s="57" t="s">
        <v>1528</v>
      </c>
      <c r="E639" s="58" t="s">
        <v>404</v>
      </c>
      <c r="F639" s="64">
        <v>136</v>
      </c>
      <c r="G639" s="97"/>
      <c r="H639" s="99">
        <f t="shared" si="14"/>
        <v>0</v>
      </c>
      <c r="I639" s="61" t="s">
        <v>300</v>
      </c>
      <c r="J639" s="73" t="s">
        <v>1448</v>
      </c>
    </row>
    <row r="640" spans="1:10" ht="24" x14ac:dyDescent="0.2">
      <c r="A640" s="55">
        <v>363</v>
      </c>
      <c r="B640" s="67" t="s">
        <v>1529</v>
      </c>
      <c r="C640" s="69" t="s">
        <v>243</v>
      </c>
      <c r="D640" s="57" t="s">
        <v>1530</v>
      </c>
      <c r="E640" s="58" t="s">
        <v>404</v>
      </c>
      <c r="F640" s="64">
        <v>36</v>
      </c>
      <c r="G640" s="97"/>
      <c r="H640" s="99">
        <f t="shared" si="14"/>
        <v>0</v>
      </c>
      <c r="I640" s="61" t="s">
        <v>300</v>
      </c>
      <c r="J640" s="73" t="s">
        <v>1448</v>
      </c>
    </row>
    <row r="641" spans="1:10" ht="24" x14ac:dyDescent="0.2">
      <c r="A641" s="55">
        <v>364</v>
      </c>
      <c r="B641" s="67" t="s">
        <v>1531</v>
      </c>
      <c r="C641" s="69" t="s">
        <v>243</v>
      </c>
      <c r="D641" s="57" t="s">
        <v>1532</v>
      </c>
      <c r="E641" s="58" t="s">
        <v>407</v>
      </c>
      <c r="F641" s="64">
        <v>1</v>
      </c>
      <c r="G641" s="97"/>
      <c r="H641" s="99">
        <f t="shared" si="14"/>
        <v>0</v>
      </c>
      <c r="I641" s="61" t="s">
        <v>300</v>
      </c>
      <c r="J641" s="73" t="s">
        <v>1448</v>
      </c>
    </row>
    <row r="642" spans="1:10" ht="24" x14ac:dyDescent="0.2">
      <c r="A642" s="55">
        <v>365</v>
      </c>
      <c r="B642" s="67" t="s">
        <v>1533</v>
      </c>
      <c r="C642" s="69" t="s">
        <v>243</v>
      </c>
      <c r="D642" s="57" t="s">
        <v>1534</v>
      </c>
      <c r="E642" s="58" t="s">
        <v>407</v>
      </c>
      <c r="F642" s="64">
        <v>6</v>
      </c>
      <c r="G642" s="97"/>
      <c r="H642" s="99">
        <f t="shared" ref="H642:H705" si="15">+IF(AND(F642="",G642=""),"",ROUND(F642*G642,2))</f>
        <v>0</v>
      </c>
      <c r="I642" s="61" t="s">
        <v>300</v>
      </c>
      <c r="J642" s="73" t="s">
        <v>1448</v>
      </c>
    </row>
    <row r="643" spans="1:10" x14ac:dyDescent="0.2">
      <c r="A643" s="55" t="str">
        <f ca="1">+IF(NOT(ISBLANK(INDIRECT("e"&amp;ROW()))),MAX(INDIRECT("a$16:A"&amp;ROW()-1))+1,"")</f>
        <v/>
      </c>
      <c r="B643" s="67" t="s">
        <v>1535</v>
      </c>
      <c r="C643" s="59"/>
      <c r="D643" s="57" t="s">
        <v>1536</v>
      </c>
      <c r="E643" s="68"/>
      <c r="F643" s="51"/>
      <c r="G643" s="96"/>
      <c r="H643" s="99" t="str">
        <f t="shared" si="15"/>
        <v/>
      </c>
      <c r="I643" s="61" t="str">
        <f>IF(E643&lt;&gt;"","M","")</f>
        <v/>
      </c>
      <c r="J643" s="73"/>
    </row>
    <row r="644" spans="1:10" x14ac:dyDescent="0.2">
      <c r="A644" s="55" t="str">
        <f ca="1">+IF(NOT(ISBLANK(INDIRECT("e"&amp;ROW()))),MAX(INDIRECT("a$16:A"&amp;ROW()-1))+1,"")</f>
        <v/>
      </c>
      <c r="B644" s="67" t="s">
        <v>1537</v>
      </c>
      <c r="C644" s="59"/>
      <c r="D644" s="57" t="s">
        <v>1538</v>
      </c>
      <c r="E644" s="68"/>
      <c r="F644" s="51"/>
      <c r="G644" s="96"/>
      <c r="H644" s="99" t="str">
        <f t="shared" si="15"/>
        <v/>
      </c>
      <c r="I644" s="61" t="str">
        <f>IF(E644&lt;&gt;"","M","")</f>
        <v/>
      </c>
      <c r="J644" s="73"/>
    </row>
    <row r="645" spans="1:10" x14ac:dyDescent="0.2">
      <c r="A645" s="55" t="str">
        <f ca="1">+IF(NOT(ISBLANK(INDIRECT("e"&amp;ROW()))),MAX(INDIRECT("a$16:A"&amp;ROW()-1))+1,"")</f>
        <v/>
      </c>
      <c r="B645" s="67" t="s">
        <v>1539</v>
      </c>
      <c r="C645" s="59"/>
      <c r="D645" s="57" t="s">
        <v>1540</v>
      </c>
      <c r="E645" s="68"/>
      <c r="F645" s="51"/>
      <c r="G645" s="96"/>
      <c r="H645" s="99" t="str">
        <f t="shared" si="15"/>
        <v/>
      </c>
      <c r="I645" s="61" t="str">
        <f>IF(E645&lt;&gt;"","M","")</f>
        <v/>
      </c>
      <c r="J645" s="73"/>
    </row>
    <row r="646" spans="1:10" ht="48" x14ac:dyDescent="0.2">
      <c r="A646" s="55">
        <v>366</v>
      </c>
      <c r="B646" s="67" t="s">
        <v>1541</v>
      </c>
      <c r="C646" s="69" t="s">
        <v>243</v>
      </c>
      <c r="D646" s="57" t="s">
        <v>1542</v>
      </c>
      <c r="E646" s="58" t="s">
        <v>407</v>
      </c>
      <c r="F646" s="64">
        <v>1</v>
      </c>
      <c r="G646" s="97"/>
      <c r="H646" s="99">
        <f t="shared" si="15"/>
        <v>0</v>
      </c>
      <c r="I646" s="61" t="s">
        <v>300</v>
      </c>
      <c r="J646" s="73" t="s">
        <v>1448</v>
      </c>
    </row>
    <row r="647" spans="1:10" ht="48" x14ac:dyDescent="0.2">
      <c r="A647" s="55">
        <v>367</v>
      </c>
      <c r="B647" s="67" t="s">
        <v>1543</v>
      </c>
      <c r="C647" s="69" t="s">
        <v>243</v>
      </c>
      <c r="D647" s="57" t="s">
        <v>1544</v>
      </c>
      <c r="E647" s="58" t="s">
        <v>407</v>
      </c>
      <c r="F647" s="64">
        <v>1</v>
      </c>
      <c r="G647" s="97"/>
      <c r="H647" s="99">
        <f t="shared" si="15"/>
        <v>0</v>
      </c>
      <c r="I647" s="61" t="s">
        <v>300</v>
      </c>
      <c r="J647" s="73" t="s">
        <v>1448</v>
      </c>
    </row>
    <row r="648" spans="1:10" ht="48" x14ac:dyDescent="0.2">
      <c r="A648" s="55">
        <v>368</v>
      </c>
      <c r="B648" s="67" t="s">
        <v>1545</v>
      </c>
      <c r="C648" s="69" t="s">
        <v>243</v>
      </c>
      <c r="D648" s="57" t="s">
        <v>1546</v>
      </c>
      <c r="E648" s="58" t="s">
        <v>407</v>
      </c>
      <c r="F648" s="64">
        <v>1</v>
      </c>
      <c r="G648" s="97"/>
      <c r="H648" s="99">
        <f t="shared" si="15"/>
        <v>0</v>
      </c>
      <c r="I648" s="61" t="s">
        <v>300</v>
      </c>
      <c r="J648" s="73" t="s">
        <v>1448</v>
      </c>
    </row>
    <row r="649" spans="1:10" ht="48" x14ac:dyDescent="0.2">
      <c r="A649" s="55">
        <v>369</v>
      </c>
      <c r="B649" s="67" t="s">
        <v>1547</v>
      </c>
      <c r="C649" s="69" t="s">
        <v>243</v>
      </c>
      <c r="D649" s="57" t="s">
        <v>1548</v>
      </c>
      <c r="E649" s="58" t="s">
        <v>407</v>
      </c>
      <c r="F649" s="64">
        <v>1</v>
      </c>
      <c r="G649" s="97"/>
      <c r="H649" s="99">
        <f t="shared" si="15"/>
        <v>0</v>
      </c>
      <c r="I649" s="61" t="s">
        <v>300</v>
      </c>
      <c r="J649" s="73" t="s">
        <v>1448</v>
      </c>
    </row>
    <row r="650" spans="1:10" ht="48" x14ac:dyDescent="0.2">
      <c r="A650" s="55">
        <v>370</v>
      </c>
      <c r="B650" s="67" t="s">
        <v>1549</v>
      </c>
      <c r="C650" s="69" t="s">
        <v>243</v>
      </c>
      <c r="D650" s="57" t="s">
        <v>1550</v>
      </c>
      <c r="E650" s="58" t="s">
        <v>407</v>
      </c>
      <c r="F650" s="64">
        <v>2</v>
      </c>
      <c r="G650" s="97"/>
      <c r="H650" s="99">
        <f t="shared" si="15"/>
        <v>0</v>
      </c>
      <c r="I650" s="61" t="s">
        <v>300</v>
      </c>
      <c r="J650" s="73" t="s">
        <v>1448</v>
      </c>
    </row>
    <row r="651" spans="1:10" ht="48" x14ac:dyDescent="0.2">
      <c r="A651" s="55">
        <v>371</v>
      </c>
      <c r="B651" s="67" t="s">
        <v>1551</v>
      </c>
      <c r="C651" s="69" t="s">
        <v>243</v>
      </c>
      <c r="D651" s="57" t="s">
        <v>1552</v>
      </c>
      <c r="E651" s="58" t="s">
        <v>407</v>
      </c>
      <c r="F651" s="64">
        <v>2</v>
      </c>
      <c r="G651" s="97"/>
      <c r="H651" s="99">
        <f t="shared" si="15"/>
        <v>0</v>
      </c>
      <c r="I651" s="61" t="s">
        <v>300</v>
      </c>
      <c r="J651" s="73" t="s">
        <v>1448</v>
      </c>
    </row>
    <row r="652" spans="1:10" ht="48" x14ac:dyDescent="0.2">
      <c r="A652" s="55">
        <v>372</v>
      </c>
      <c r="B652" s="67" t="s">
        <v>1553</v>
      </c>
      <c r="C652" s="69" t="s">
        <v>243</v>
      </c>
      <c r="D652" s="57" t="s">
        <v>1554</v>
      </c>
      <c r="E652" s="58" t="s">
        <v>407</v>
      </c>
      <c r="F652" s="64">
        <v>1</v>
      </c>
      <c r="G652" s="97"/>
      <c r="H652" s="99">
        <f t="shared" si="15"/>
        <v>0</v>
      </c>
      <c r="I652" s="61" t="s">
        <v>300</v>
      </c>
      <c r="J652" s="73" t="s">
        <v>1448</v>
      </c>
    </row>
    <row r="653" spans="1:10" ht="48" x14ac:dyDescent="0.2">
      <c r="A653" s="55">
        <v>373</v>
      </c>
      <c r="B653" s="67" t="s">
        <v>1555</v>
      </c>
      <c r="C653" s="69" t="s">
        <v>243</v>
      </c>
      <c r="D653" s="57" t="s">
        <v>1556</v>
      </c>
      <c r="E653" s="58" t="s">
        <v>407</v>
      </c>
      <c r="F653" s="64">
        <v>1</v>
      </c>
      <c r="G653" s="97"/>
      <c r="H653" s="99">
        <f t="shared" si="15"/>
        <v>0</v>
      </c>
      <c r="I653" s="61" t="s">
        <v>300</v>
      </c>
      <c r="J653" s="73" t="s">
        <v>1448</v>
      </c>
    </row>
    <row r="654" spans="1:10" ht="48" x14ac:dyDescent="0.2">
      <c r="A654" s="55">
        <v>374</v>
      </c>
      <c r="B654" s="67" t="s">
        <v>1557</v>
      </c>
      <c r="C654" s="69" t="s">
        <v>243</v>
      </c>
      <c r="D654" s="57" t="s">
        <v>1558</v>
      </c>
      <c r="E654" s="58" t="s">
        <v>407</v>
      </c>
      <c r="F654" s="64">
        <v>2</v>
      </c>
      <c r="G654" s="97"/>
      <c r="H654" s="99">
        <f t="shared" si="15"/>
        <v>0</v>
      </c>
      <c r="I654" s="61" t="s">
        <v>300</v>
      </c>
      <c r="J654" s="73" t="s">
        <v>1448</v>
      </c>
    </row>
    <row r="655" spans="1:10" ht="48" x14ac:dyDescent="0.2">
      <c r="A655" s="55">
        <v>375</v>
      </c>
      <c r="B655" s="67" t="s">
        <v>1559</v>
      </c>
      <c r="C655" s="69" t="s">
        <v>243</v>
      </c>
      <c r="D655" s="57" t="s">
        <v>1560</v>
      </c>
      <c r="E655" s="58" t="s">
        <v>407</v>
      </c>
      <c r="F655" s="64">
        <v>1</v>
      </c>
      <c r="G655" s="97"/>
      <c r="H655" s="99">
        <f t="shared" si="15"/>
        <v>0</v>
      </c>
      <c r="I655" s="61" t="s">
        <v>300</v>
      </c>
      <c r="J655" s="73" t="s">
        <v>1448</v>
      </c>
    </row>
    <row r="656" spans="1:10" ht="48" x14ac:dyDescent="0.2">
      <c r="A656" s="55">
        <v>376</v>
      </c>
      <c r="B656" s="67" t="s">
        <v>1561</v>
      </c>
      <c r="C656" s="69" t="s">
        <v>243</v>
      </c>
      <c r="D656" s="57" t="s">
        <v>1562</v>
      </c>
      <c r="E656" s="58" t="s">
        <v>407</v>
      </c>
      <c r="F656" s="64">
        <v>1</v>
      </c>
      <c r="G656" s="97"/>
      <c r="H656" s="99">
        <f t="shared" si="15"/>
        <v>0</v>
      </c>
      <c r="I656" s="61" t="s">
        <v>300</v>
      </c>
      <c r="J656" s="73" t="s">
        <v>1448</v>
      </c>
    </row>
    <row r="657" spans="1:10" ht="48" x14ac:dyDescent="0.2">
      <c r="A657" s="55">
        <v>377</v>
      </c>
      <c r="B657" s="67" t="s">
        <v>1563</v>
      </c>
      <c r="C657" s="69" t="s">
        <v>243</v>
      </c>
      <c r="D657" s="57" t="s">
        <v>1564</v>
      </c>
      <c r="E657" s="58" t="s">
        <v>407</v>
      </c>
      <c r="F657" s="64">
        <v>1</v>
      </c>
      <c r="G657" s="97"/>
      <c r="H657" s="99">
        <f t="shared" si="15"/>
        <v>0</v>
      </c>
      <c r="I657" s="61" t="s">
        <v>300</v>
      </c>
      <c r="J657" s="73" t="s">
        <v>1448</v>
      </c>
    </row>
    <row r="658" spans="1:10" ht="48" x14ac:dyDescent="0.2">
      <c r="A658" s="55">
        <v>378</v>
      </c>
      <c r="B658" s="67" t="s">
        <v>1565</v>
      </c>
      <c r="C658" s="69" t="s">
        <v>243</v>
      </c>
      <c r="D658" s="57" t="s">
        <v>1566</v>
      </c>
      <c r="E658" s="58" t="s">
        <v>407</v>
      </c>
      <c r="F658" s="64">
        <v>1</v>
      </c>
      <c r="G658" s="97"/>
      <c r="H658" s="99">
        <f t="shared" si="15"/>
        <v>0</v>
      </c>
      <c r="I658" s="61" t="s">
        <v>300</v>
      </c>
      <c r="J658" s="73" t="s">
        <v>1448</v>
      </c>
    </row>
    <row r="659" spans="1:10" ht="48" x14ac:dyDescent="0.2">
      <c r="A659" s="55">
        <v>379</v>
      </c>
      <c r="B659" s="67" t="s">
        <v>1567</v>
      </c>
      <c r="C659" s="69" t="s">
        <v>243</v>
      </c>
      <c r="D659" s="57" t="s">
        <v>1568</v>
      </c>
      <c r="E659" s="58" t="s">
        <v>407</v>
      </c>
      <c r="F659" s="64">
        <v>1</v>
      </c>
      <c r="G659" s="97"/>
      <c r="H659" s="99">
        <f t="shared" si="15"/>
        <v>0</v>
      </c>
      <c r="I659" s="61" t="s">
        <v>300</v>
      </c>
      <c r="J659" s="73" t="s">
        <v>1448</v>
      </c>
    </row>
    <row r="660" spans="1:10" ht="48" x14ac:dyDescent="0.2">
      <c r="A660" s="55">
        <v>380</v>
      </c>
      <c r="B660" s="67" t="s">
        <v>1569</v>
      </c>
      <c r="C660" s="69" t="s">
        <v>243</v>
      </c>
      <c r="D660" s="57" t="s">
        <v>1570</v>
      </c>
      <c r="E660" s="58" t="s">
        <v>407</v>
      </c>
      <c r="F660" s="64">
        <v>1</v>
      </c>
      <c r="G660" s="97"/>
      <c r="H660" s="99">
        <f t="shared" si="15"/>
        <v>0</v>
      </c>
      <c r="I660" s="61" t="s">
        <v>300</v>
      </c>
      <c r="J660" s="73" t="s">
        <v>1448</v>
      </c>
    </row>
    <row r="661" spans="1:10" ht="24" x14ac:dyDescent="0.2">
      <c r="A661" s="55">
        <v>381</v>
      </c>
      <c r="B661" s="67" t="s">
        <v>1571</v>
      </c>
      <c r="C661" s="69" t="s">
        <v>243</v>
      </c>
      <c r="D661" s="57" t="s">
        <v>1572</v>
      </c>
      <c r="E661" s="58" t="s">
        <v>407</v>
      </c>
      <c r="F661" s="64">
        <v>1</v>
      </c>
      <c r="G661" s="97"/>
      <c r="H661" s="99">
        <f t="shared" si="15"/>
        <v>0</v>
      </c>
      <c r="I661" s="61" t="s">
        <v>300</v>
      </c>
      <c r="J661" s="73" t="s">
        <v>1448</v>
      </c>
    </row>
    <row r="662" spans="1:10" ht="36" x14ac:dyDescent="0.2">
      <c r="A662" s="55">
        <v>382</v>
      </c>
      <c r="B662" s="67" t="s">
        <v>1573</v>
      </c>
      <c r="C662" s="69" t="s">
        <v>243</v>
      </c>
      <c r="D662" s="57" t="s">
        <v>1574</v>
      </c>
      <c r="E662" s="58" t="s">
        <v>407</v>
      </c>
      <c r="F662" s="64">
        <v>6</v>
      </c>
      <c r="G662" s="97"/>
      <c r="H662" s="99">
        <f t="shared" si="15"/>
        <v>0</v>
      </c>
      <c r="I662" s="61" t="s">
        <v>300</v>
      </c>
      <c r="J662" s="73" t="s">
        <v>1448</v>
      </c>
    </row>
    <row r="663" spans="1:10" x14ac:dyDescent="0.2">
      <c r="A663" s="55" t="str">
        <f ca="1">+IF(NOT(ISBLANK(INDIRECT("e"&amp;ROW()))),MAX(INDIRECT("a$16:A"&amp;ROW()-1))+1,"")</f>
        <v/>
      </c>
      <c r="B663" s="67" t="s">
        <v>1575</v>
      </c>
      <c r="C663" s="59"/>
      <c r="D663" s="57" t="s">
        <v>1576</v>
      </c>
      <c r="E663" s="68"/>
      <c r="F663" s="51"/>
      <c r="G663" s="96"/>
      <c r="H663" s="99" t="str">
        <f t="shared" si="15"/>
        <v/>
      </c>
      <c r="I663" s="61" t="str">
        <f>IF(E663&lt;&gt;"","M","")</f>
        <v/>
      </c>
      <c r="J663" s="73"/>
    </row>
    <row r="664" spans="1:10" x14ac:dyDescent="0.2">
      <c r="A664" s="55" t="str">
        <f ca="1">+IF(NOT(ISBLANK(INDIRECT("e"&amp;ROW()))),MAX(INDIRECT("a$16:A"&amp;ROW()-1))+1,"")</f>
        <v/>
      </c>
      <c r="B664" s="67" t="s">
        <v>1577</v>
      </c>
      <c r="C664" s="59"/>
      <c r="D664" s="57" t="s">
        <v>1578</v>
      </c>
      <c r="E664" s="68"/>
      <c r="F664" s="51"/>
      <c r="G664" s="96"/>
      <c r="H664" s="99" t="str">
        <f t="shared" si="15"/>
        <v/>
      </c>
      <c r="I664" s="61" t="str">
        <f>IF(E664&lt;&gt;"","M","")</f>
        <v/>
      </c>
      <c r="J664" s="73"/>
    </row>
    <row r="665" spans="1:10" ht="36" x14ac:dyDescent="0.2">
      <c r="A665" s="55">
        <v>383</v>
      </c>
      <c r="B665" s="67" t="s">
        <v>1579</v>
      </c>
      <c r="C665" s="69" t="s">
        <v>243</v>
      </c>
      <c r="D665" s="57" t="s">
        <v>1580</v>
      </c>
      <c r="E665" s="58" t="s">
        <v>407</v>
      </c>
      <c r="F665" s="64">
        <v>1</v>
      </c>
      <c r="G665" s="97"/>
      <c r="H665" s="99">
        <f t="shared" si="15"/>
        <v>0</v>
      </c>
      <c r="I665" s="61" t="s">
        <v>300</v>
      </c>
      <c r="J665" s="73" t="s">
        <v>1448</v>
      </c>
    </row>
    <row r="666" spans="1:10" x14ac:dyDescent="0.2">
      <c r="A666" s="55" t="str">
        <f ca="1">+IF(NOT(ISBLANK(INDIRECT("e"&amp;ROW()))),MAX(INDIRECT("a$16:A"&amp;ROW()-1))+1,"")</f>
        <v/>
      </c>
      <c r="B666" s="67" t="s">
        <v>1581</v>
      </c>
      <c r="C666" s="59"/>
      <c r="D666" s="57" t="s">
        <v>1582</v>
      </c>
      <c r="E666" s="68"/>
      <c r="F666" s="51"/>
      <c r="G666" s="96"/>
      <c r="H666" s="99" t="str">
        <f t="shared" si="15"/>
        <v/>
      </c>
      <c r="I666" s="61" t="str">
        <f>IF(E666&lt;&gt;"","M","")</f>
        <v/>
      </c>
      <c r="J666" s="73"/>
    </row>
    <row r="667" spans="1:10" x14ac:dyDescent="0.2">
      <c r="A667" s="55" t="str">
        <f ca="1">+IF(NOT(ISBLANK(INDIRECT("e"&amp;ROW()))),MAX(INDIRECT("a$16:A"&amp;ROW()-1))+1,"")</f>
        <v/>
      </c>
      <c r="B667" s="67" t="s">
        <v>1583</v>
      </c>
      <c r="C667" s="59"/>
      <c r="D667" s="57" t="s">
        <v>1584</v>
      </c>
      <c r="E667" s="68"/>
      <c r="F667" s="51"/>
      <c r="G667" s="96"/>
      <c r="H667" s="99" t="str">
        <f t="shared" si="15"/>
        <v/>
      </c>
      <c r="I667" s="61" t="str">
        <f>IF(E667&lt;&gt;"","M","")</f>
        <v/>
      </c>
      <c r="J667" s="73"/>
    </row>
    <row r="668" spans="1:10" ht="24" x14ac:dyDescent="0.2">
      <c r="A668" s="55" t="str">
        <f ca="1">+IF(NOT(ISBLANK(INDIRECT("e"&amp;ROW()))),MAX(INDIRECT("a$16:A"&amp;ROW()-1))+1,"")</f>
        <v/>
      </c>
      <c r="B668" s="67" t="s">
        <v>1585</v>
      </c>
      <c r="C668" s="69" t="s">
        <v>243</v>
      </c>
      <c r="D668" s="57" t="s">
        <v>1586</v>
      </c>
      <c r="E668" s="58"/>
      <c r="F668" s="64"/>
      <c r="G668" s="97"/>
      <c r="H668" s="99" t="str">
        <f t="shared" si="15"/>
        <v/>
      </c>
      <c r="I668" s="61" t="str">
        <f>IF(E668&lt;&gt;"","M","")</f>
        <v/>
      </c>
      <c r="J668" s="73"/>
    </row>
    <row r="669" spans="1:10" ht="24" x14ac:dyDescent="0.2">
      <c r="A669" s="55">
        <v>384</v>
      </c>
      <c r="B669" s="67" t="s">
        <v>1587</v>
      </c>
      <c r="C669" s="69" t="s">
        <v>243</v>
      </c>
      <c r="D669" s="57" t="s">
        <v>1588</v>
      </c>
      <c r="E669" s="58" t="s">
        <v>407</v>
      </c>
      <c r="F669" s="64">
        <v>12</v>
      </c>
      <c r="G669" s="97"/>
      <c r="H669" s="99">
        <f t="shared" si="15"/>
        <v>0</v>
      </c>
      <c r="I669" s="61" t="s">
        <v>300</v>
      </c>
      <c r="J669" s="73" t="s">
        <v>1448</v>
      </c>
    </row>
    <row r="670" spans="1:10" ht="24" x14ac:dyDescent="0.2">
      <c r="A670" s="55">
        <v>385</v>
      </c>
      <c r="B670" s="67" t="s">
        <v>1589</v>
      </c>
      <c r="C670" s="69" t="s">
        <v>243</v>
      </c>
      <c r="D670" s="57" t="s">
        <v>1590</v>
      </c>
      <c r="E670" s="58" t="s">
        <v>407</v>
      </c>
      <c r="F670" s="64">
        <v>1</v>
      </c>
      <c r="G670" s="97"/>
      <c r="H670" s="99">
        <f t="shared" si="15"/>
        <v>0</v>
      </c>
      <c r="I670" s="61" t="s">
        <v>300</v>
      </c>
      <c r="J670" s="73" t="s">
        <v>1448</v>
      </c>
    </row>
    <row r="671" spans="1:10" ht="24" x14ac:dyDescent="0.2">
      <c r="A671" s="55">
        <v>386</v>
      </c>
      <c r="B671" s="67" t="s">
        <v>1591</v>
      </c>
      <c r="C671" s="69" t="s">
        <v>243</v>
      </c>
      <c r="D671" s="57" t="s">
        <v>1592</v>
      </c>
      <c r="E671" s="58" t="s">
        <v>407</v>
      </c>
      <c r="F671" s="64">
        <v>2</v>
      </c>
      <c r="G671" s="97"/>
      <c r="H671" s="99">
        <f t="shared" si="15"/>
        <v>0</v>
      </c>
      <c r="I671" s="61" t="s">
        <v>300</v>
      </c>
      <c r="J671" s="73" t="s">
        <v>1448</v>
      </c>
    </row>
    <row r="672" spans="1:10" ht="24" x14ac:dyDescent="0.2">
      <c r="A672" s="55">
        <v>387</v>
      </c>
      <c r="B672" s="67" t="s">
        <v>1593</v>
      </c>
      <c r="C672" s="69" t="s">
        <v>243</v>
      </c>
      <c r="D672" s="57" t="s">
        <v>1594</v>
      </c>
      <c r="E672" s="58" t="s">
        <v>407</v>
      </c>
      <c r="F672" s="64">
        <v>2</v>
      </c>
      <c r="G672" s="97"/>
      <c r="H672" s="99">
        <f t="shared" si="15"/>
        <v>0</v>
      </c>
      <c r="I672" s="61" t="s">
        <v>300</v>
      </c>
      <c r="J672" s="73" t="s">
        <v>1448</v>
      </c>
    </row>
    <row r="673" spans="1:10" ht="36" x14ac:dyDescent="0.2">
      <c r="A673" s="55">
        <v>388</v>
      </c>
      <c r="B673" s="67" t="s">
        <v>1595</v>
      </c>
      <c r="C673" s="69" t="s">
        <v>243</v>
      </c>
      <c r="D673" s="57" t="s">
        <v>1596</v>
      </c>
      <c r="E673" s="58" t="s">
        <v>407</v>
      </c>
      <c r="F673" s="64">
        <v>5</v>
      </c>
      <c r="G673" s="97"/>
      <c r="H673" s="99">
        <f t="shared" si="15"/>
        <v>0</v>
      </c>
      <c r="I673" s="61" t="s">
        <v>300</v>
      </c>
      <c r="J673" s="73" t="s">
        <v>1448</v>
      </c>
    </row>
    <row r="674" spans="1:10" ht="48" x14ac:dyDescent="0.2">
      <c r="A674" s="55">
        <v>389</v>
      </c>
      <c r="B674" s="67" t="s">
        <v>1597</v>
      </c>
      <c r="C674" s="69" t="s">
        <v>243</v>
      </c>
      <c r="D674" s="57" t="s">
        <v>1598</v>
      </c>
      <c r="E674" s="58" t="s">
        <v>407</v>
      </c>
      <c r="F674" s="64">
        <v>1</v>
      </c>
      <c r="G674" s="97"/>
      <c r="H674" s="99">
        <f t="shared" si="15"/>
        <v>0</v>
      </c>
      <c r="I674" s="61" t="s">
        <v>300</v>
      </c>
      <c r="J674" s="73" t="s">
        <v>1448</v>
      </c>
    </row>
    <row r="675" spans="1:10" ht="48" x14ac:dyDescent="0.2">
      <c r="A675" s="55">
        <v>390</v>
      </c>
      <c r="B675" s="67" t="s">
        <v>1599</v>
      </c>
      <c r="C675" s="69" t="s">
        <v>243</v>
      </c>
      <c r="D675" s="57" t="s">
        <v>1600</v>
      </c>
      <c r="E675" s="58" t="s">
        <v>407</v>
      </c>
      <c r="F675" s="64">
        <v>1</v>
      </c>
      <c r="G675" s="97"/>
      <c r="H675" s="99">
        <f t="shared" si="15"/>
        <v>0</v>
      </c>
      <c r="I675" s="61" t="s">
        <v>300</v>
      </c>
      <c r="J675" s="73" t="s">
        <v>1448</v>
      </c>
    </row>
    <row r="676" spans="1:10" ht="36" x14ac:dyDescent="0.2">
      <c r="A676" s="55">
        <v>391</v>
      </c>
      <c r="B676" s="67" t="s">
        <v>1601</v>
      </c>
      <c r="C676" s="69" t="s">
        <v>243</v>
      </c>
      <c r="D676" s="57" t="s">
        <v>1602</v>
      </c>
      <c r="E676" s="58" t="s">
        <v>407</v>
      </c>
      <c r="F676" s="64">
        <v>1</v>
      </c>
      <c r="G676" s="97"/>
      <c r="H676" s="99">
        <f t="shared" si="15"/>
        <v>0</v>
      </c>
      <c r="I676" s="61" t="s">
        <v>300</v>
      </c>
      <c r="J676" s="73" t="s">
        <v>1448</v>
      </c>
    </row>
    <row r="677" spans="1:10" x14ac:dyDescent="0.2">
      <c r="A677" s="55" t="str">
        <f ca="1">+IF(NOT(ISBLANK(INDIRECT("e"&amp;ROW()))),MAX(INDIRECT("a$16:A"&amp;ROW()-1))+1,"")</f>
        <v/>
      </c>
      <c r="B677" s="67" t="s">
        <v>1603</v>
      </c>
      <c r="C677" s="59"/>
      <c r="D677" s="57" t="s">
        <v>1604</v>
      </c>
      <c r="E677" s="68"/>
      <c r="F677" s="51"/>
      <c r="G677" s="96"/>
      <c r="H677" s="99" t="str">
        <f t="shared" si="15"/>
        <v/>
      </c>
      <c r="I677" s="61" t="str">
        <f>IF(E677&lt;&gt;"","M","")</f>
        <v/>
      </c>
      <c r="J677" s="73"/>
    </row>
    <row r="678" spans="1:10" ht="24" x14ac:dyDescent="0.2">
      <c r="A678" s="55" t="str">
        <f ca="1">+IF(NOT(ISBLANK(INDIRECT("e"&amp;ROW()))),MAX(INDIRECT("a$16:A"&amp;ROW()-1))+1,"")</f>
        <v/>
      </c>
      <c r="B678" s="67" t="s">
        <v>1605</v>
      </c>
      <c r="C678" s="69" t="s">
        <v>243</v>
      </c>
      <c r="D678" s="57" t="s">
        <v>1606</v>
      </c>
      <c r="E678" s="58"/>
      <c r="F678" s="64"/>
      <c r="G678" s="97"/>
      <c r="H678" s="99" t="str">
        <f t="shared" si="15"/>
        <v/>
      </c>
      <c r="I678" s="61" t="str">
        <f>IF(E678&lt;&gt;"","M","")</f>
        <v/>
      </c>
      <c r="J678" s="73"/>
    </row>
    <row r="679" spans="1:10" ht="36" x14ac:dyDescent="0.2">
      <c r="A679" s="55">
        <v>392</v>
      </c>
      <c r="B679" s="67" t="s">
        <v>1607</v>
      </c>
      <c r="C679" s="69" t="s">
        <v>243</v>
      </c>
      <c r="D679" s="57" t="s">
        <v>1608</v>
      </c>
      <c r="E679" s="58" t="s">
        <v>407</v>
      </c>
      <c r="F679" s="64">
        <v>1</v>
      </c>
      <c r="G679" s="97"/>
      <c r="H679" s="99">
        <f t="shared" si="15"/>
        <v>0</v>
      </c>
      <c r="I679" s="61" t="s">
        <v>300</v>
      </c>
      <c r="J679" s="73" t="s">
        <v>1448</v>
      </c>
    </row>
    <row r="680" spans="1:10" ht="36" x14ac:dyDescent="0.2">
      <c r="A680" s="55">
        <v>393</v>
      </c>
      <c r="B680" s="67" t="s">
        <v>1609</v>
      </c>
      <c r="C680" s="69" t="s">
        <v>243</v>
      </c>
      <c r="D680" s="57" t="s">
        <v>1610</v>
      </c>
      <c r="E680" s="58" t="s">
        <v>407</v>
      </c>
      <c r="F680" s="64">
        <v>1</v>
      </c>
      <c r="G680" s="97"/>
      <c r="H680" s="99">
        <f t="shared" si="15"/>
        <v>0</v>
      </c>
      <c r="I680" s="61" t="s">
        <v>300</v>
      </c>
      <c r="J680" s="73" t="s">
        <v>1448</v>
      </c>
    </row>
    <row r="681" spans="1:10" ht="48" x14ac:dyDescent="0.2">
      <c r="A681" s="55">
        <v>394</v>
      </c>
      <c r="B681" s="67" t="s">
        <v>1611</v>
      </c>
      <c r="C681" s="69" t="s">
        <v>243</v>
      </c>
      <c r="D681" s="57" t="s">
        <v>1612</v>
      </c>
      <c r="E681" s="58" t="s">
        <v>407</v>
      </c>
      <c r="F681" s="64">
        <v>1</v>
      </c>
      <c r="G681" s="97"/>
      <c r="H681" s="99">
        <f t="shared" si="15"/>
        <v>0</v>
      </c>
      <c r="I681" s="61" t="s">
        <v>300</v>
      </c>
      <c r="J681" s="73" t="s">
        <v>1448</v>
      </c>
    </row>
    <row r="682" spans="1:10" ht="36" x14ac:dyDescent="0.2">
      <c r="A682" s="55">
        <v>395</v>
      </c>
      <c r="B682" s="67" t="s">
        <v>1613</v>
      </c>
      <c r="C682" s="69" t="s">
        <v>243</v>
      </c>
      <c r="D682" s="57" t="s">
        <v>1614</v>
      </c>
      <c r="E682" s="58" t="s">
        <v>407</v>
      </c>
      <c r="F682" s="64">
        <v>2</v>
      </c>
      <c r="G682" s="97"/>
      <c r="H682" s="99">
        <f t="shared" si="15"/>
        <v>0</v>
      </c>
      <c r="I682" s="61" t="s">
        <v>300</v>
      </c>
      <c r="J682" s="73" t="s">
        <v>1448</v>
      </c>
    </row>
    <row r="683" spans="1:10" ht="36" x14ac:dyDescent="0.2">
      <c r="A683" s="55">
        <v>396</v>
      </c>
      <c r="B683" s="67" t="s">
        <v>1615</v>
      </c>
      <c r="C683" s="69" t="s">
        <v>243</v>
      </c>
      <c r="D683" s="57" t="s">
        <v>1616</v>
      </c>
      <c r="E683" s="58" t="s">
        <v>407</v>
      </c>
      <c r="F683" s="64">
        <v>1</v>
      </c>
      <c r="G683" s="97"/>
      <c r="H683" s="99">
        <f t="shared" si="15"/>
        <v>0</v>
      </c>
      <c r="I683" s="61" t="s">
        <v>300</v>
      </c>
      <c r="J683" s="73" t="s">
        <v>1448</v>
      </c>
    </row>
    <row r="684" spans="1:10" ht="36" x14ac:dyDescent="0.2">
      <c r="A684" s="55" t="str">
        <f ca="1">+IF(NOT(ISBLANK(INDIRECT("e"&amp;ROW()))),MAX(INDIRECT("a$16:A"&amp;ROW()-1))+1,"")</f>
        <v/>
      </c>
      <c r="B684" s="67" t="s">
        <v>1617</v>
      </c>
      <c r="C684" s="69" t="s">
        <v>243</v>
      </c>
      <c r="D684" s="57" t="s">
        <v>1618</v>
      </c>
      <c r="E684" s="58"/>
      <c r="F684" s="64"/>
      <c r="G684" s="97"/>
      <c r="H684" s="99" t="str">
        <f t="shared" si="15"/>
        <v/>
      </c>
      <c r="I684" s="61" t="str">
        <f>IF(E684&lt;&gt;"","M","")</f>
        <v/>
      </c>
      <c r="J684" s="73"/>
    </row>
    <row r="685" spans="1:10" ht="48" x14ac:dyDescent="0.2">
      <c r="A685" s="55">
        <v>397</v>
      </c>
      <c r="B685" s="67" t="s">
        <v>1619</v>
      </c>
      <c r="C685" s="69" t="s">
        <v>243</v>
      </c>
      <c r="D685" s="57" t="s">
        <v>1620</v>
      </c>
      <c r="E685" s="58" t="s">
        <v>407</v>
      </c>
      <c r="F685" s="64">
        <v>1</v>
      </c>
      <c r="G685" s="97"/>
      <c r="H685" s="99">
        <f t="shared" si="15"/>
        <v>0</v>
      </c>
      <c r="I685" s="61" t="s">
        <v>300</v>
      </c>
      <c r="J685" s="73" t="s">
        <v>1448</v>
      </c>
    </row>
    <row r="686" spans="1:10" ht="48" x14ac:dyDescent="0.2">
      <c r="A686" s="55">
        <v>398</v>
      </c>
      <c r="B686" s="67" t="s">
        <v>1621</v>
      </c>
      <c r="C686" s="69" t="s">
        <v>243</v>
      </c>
      <c r="D686" s="57" t="s">
        <v>1622</v>
      </c>
      <c r="E686" s="58" t="s">
        <v>407</v>
      </c>
      <c r="F686" s="64">
        <v>1</v>
      </c>
      <c r="G686" s="97"/>
      <c r="H686" s="99">
        <f t="shared" si="15"/>
        <v>0</v>
      </c>
      <c r="I686" s="61" t="s">
        <v>300</v>
      </c>
      <c r="J686" s="73" t="s">
        <v>1448</v>
      </c>
    </row>
    <row r="687" spans="1:10" x14ac:dyDescent="0.2">
      <c r="A687" s="55" t="str">
        <f ca="1">+IF(NOT(ISBLANK(INDIRECT("e"&amp;ROW()))),MAX(INDIRECT("a$16:A"&amp;ROW()-1))+1,"")</f>
        <v/>
      </c>
      <c r="B687" s="67" t="s">
        <v>1623</v>
      </c>
      <c r="C687" s="59"/>
      <c r="D687" s="57" t="s">
        <v>1624</v>
      </c>
      <c r="E687" s="68"/>
      <c r="F687" s="51"/>
      <c r="G687" s="96"/>
      <c r="H687" s="99" t="str">
        <f t="shared" si="15"/>
        <v/>
      </c>
      <c r="I687" s="61" t="str">
        <f>IF(E687&lt;&gt;"","M","")</f>
        <v/>
      </c>
      <c r="J687" s="73"/>
    </row>
    <row r="688" spans="1:10" x14ac:dyDescent="0.2">
      <c r="A688" s="55" t="str">
        <f ca="1">+IF(NOT(ISBLANK(INDIRECT("e"&amp;ROW()))),MAX(INDIRECT("a$16:A"&amp;ROW()-1))+1,"")</f>
        <v/>
      </c>
      <c r="B688" s="67" t="s">
        <v>1625</v>
      </c>
      <c r="C688" s="59"/>
      <c r="D688" s="57" t="s">
        <v>1626</v>
      </c>
      <c r="E688" s="68"/>
      <c r="F688" s="51"/>
      <c r="G688" s="96"/>
      <c r="H688" s="99" t="str">
        <f t="shared" si="15"/>
        <v/>
      </c>
      <c r="I688" s="61" t="str">
        <f>IF(E688&lt;&gt;"","M","")</f>
        <v/>
      </c>
      <c r="J688" s="73"/>
    </row>
    <row r="689" spans="1:10" ht="24" x14ac:dyDescent="0.2">
      <c r="A689" s="55">
        <v>399</v>
      </c>
      <c r="B689" s="67" t="s">
        <v>1627</v>
      </c>
      <c r="C689" s="69" t="s">
        <v>243</v>
      </c>
      <c r="D689" s="57" t="s">
        <v>1628</v>
      </c>
      <c r="E689" s="58" t="s">
        <v>407</v>
      </c>
      <c r="F689" s="64">
        <v>2</v>
      </c>
      <c r="G689" s="97"/>
      <c r="H689" s="99">
        <f t="shared" si="15"/>
        <v>0</v>
      </c>
      <c r="I689" s="61" t="s">
        <v>300</v>
      </c>
      <c r="J689" s="73" t="s">
        <v>1448</v>
      </c>
    </row>
    <row r="690" spans="1:10" ht="24" x14ac:dyDescent="0.2">
      <c r="A690" s="55">
        <v>400</v>
      </c>
      <c r="B690" s="67" t="s">
        <v>1629</v>
      </c>
      <c r="C690" s="69" t="s">
        <v>243</v>
      </c>
      <c r="D690" s="57" t="s">
        <v>1630</v>
      </c>
      <c r="E690" s="58" t="s">
        <v>407</v>
      </c>
      <c r="F690" s="64">
        <v>1</v>
      </c>
      <c r="G690" s="97"/>
      <c r="H690" s="99">
        <f t="shared" si="15"/>
        <v>0</v>
      </c>
      <c r="I690" s="61" t="s">
        <v>300</v>
      </c>
      <c r="J690" s="73" t="s">
        <v>1448</v>
      </c>
    </row>
    <row r="691" spans="1:10" ht="24" x14ac:dyDescent="0.2">
      <c r="A691" s="55">
        <v>401</v>
      </c>
      <c r="B691" s="67" t="s">
        <v>1631</v>
      </c>
      <c r="C691" s="69" t="s">
        <v>243</v>
      </c>
      <c r="D691" s="57" t="s">
        <v>1632</v>
      </c>
      <c r="E691" s="58" t="s">
        <v>407</v>
      </c>
      <c r="F691" s="64">
        <v>1</v>
      </c>
      <c r="G691" s="97"/>
      <c r="H691" s="99">
        <f t="shared" si="15"/>
        <v>0</v>
      </c>
      <c r="I691" s="61" t="s">
        <v>300</v>
      </c>
      <c r="J691" s="73" t="s">
        <v>1448</v>
      </c>
    </row>
    <row r="692" spans="1:10" ht="24" x14ac:dyDescent="0.2">
      <c r="A692" s="55">
        <v>402</v>
      </c>
      <c r="B692" s="67" t="s">
        <v>1633</v>
      </c>
      <c r="C692" s="69" t="s">
        <v>243</v>
      </c>
      <c r="D692" s="57" t="s">
        <v>1634</v>
      </c>
      <c r="E692" s="58" t="s">
        <v>407</v>
      </c>
      <c r="F692" s="64">
        <v>5</v>
      </c>
      <c r="G692" s="97"/>
      <c r="H692" s="99">
        <f t="shared" si="15"/>
        <v>0</v>
      </c>
      <c r="I692" s="61" t="s">
        <v>300</v>
      </c>
      <c r="J692" s="73" t="s">
        <v>1448</v>
      </c>
    </row>
    <row r="693" spans="1:10" ht="24" x14ac:dyDescent="0.2">
      <c r="A693" s="55">
        <v>403</v>
      </c>
      <c r="B693" s="67" t="s">
        <v>1635</v>
      </c>
      <c r="C693" s="69" t="s">
        <v>243</v>
      </c>
      <c r="D693" s="57" t="s">
        <v>1636</v>
      </c>
      <c r="E693" s="58" t="s">
        <v>407</v>
      </c>
      <c r="F693" s="64">
        <v>1</v>
      </c>
      <c r="G693" s="97"/>
      <c r="H693" s="99">
        <f t="shared" si="15"/>
        <v>0</v>
      </c>
      <c r="I693" s="61" t="s">
        <v>300</v>
      </c>
      <c r="J693" s="73" t="s">
        <v>1448</v>
      </c>
    </row>
    <row r="694" spans="1:10" ht="24" x14ac:dyDescent="0.2">
      <c r="A694" s="55">
        <v>404</v>
      </c>
      <c r="B694" s="67" t="s">
        <v>1637</v>
      </c>
      <c r="C694" s="69" t="s">
        <v>243</v>
      </c>
      <c r="D694" s="57" t="s">
        <v>1638</v>
      </c>
      <c r="E694" s="58" t="s">
        <v>407</v>
      </c>
      <c r="F694" s="64">
        <v>2</v>
      </c>
      <c r="G694" s="97"/>
      <c r="H694" s="99">
        <f t="shared" si="15"/>
        <v>0</v>
      </c>
      <c r="I694" s="61" t="s">
        <v>300</v>
      </c>
      <c r="J694" s="73" t="s">
        <v>1448</v>
      </c>
    </row>
    <row r="695" spans="1:10" ht="24" x14ac:dyDescent="0.2">
      <c r="A695" s="55">
        <v>405</v>
      </c>
      <c r="B695" s="67" t="s">
        <v>1639</v>
      </c>
      <c r="C695" s="69" t="s">
        <v>243</v>
      </c>
      <c r="D695" s="57" t="s">
        <v>1640</v>
      </c>
      <c r="E695" s="58" t="s">
        <v>407</v>
      </c>
      <c r="F695" s="64">
        <v>1</v>
      </c>
      <c r="G695" s="97"/>
      <c r="H695" s="99">
        <f t="shared" si="15"/>
        <v>0</v>
      </c>
      <c r="I695" s="61" t="s">
        <v>300</v>
      </c>
      <c r="J695" s="73" t="s">
        <v>1448</v>
      </c>
    </row>
    <row r="696" spans="1:10" ht="24" x14ac:dyDescent="0.2">
      <c r="A696" s="55">
        <v>406</v>
      </c>
      <c r="B696" s="67" t="s">
        <v>1641</v>
      </c>
      <c r="C696" s="69" t="s">
        <v>243</v>
      </c>
      <c r="D696" s="57" t="s">
        <v>1642</v>
      </c>
      <c r="E696" s="58" t="s">
        <v>407</v>
      </c>
      <c r="F696" s="64">
        <v>1</v>
      </c>
      <c r="G696" s="97"/>
      <c r="H696" s="99">
        <f t="shared" si="15"/>
        <v>0</v>
      </c>
      <c r="I696" s="61" t="s">
        <v>300</v>
      </c>
      <c r="J696" s="73" t="s">
        <v>1448</v>
      </c>
    </row>
    <row r="697" spans="1:10" x14ac:dyDescent="0.2">
      <c r="A697" s="55" t="str">
        <f ca="1">+IF(NOT(ISBLANK(INDIRECT("e"&amp;ROW()))),MAX(INDIRECT("a$16:A"&amp;ROW()-1))+1,"")</f>
        <v/>
      </c>
      <c r="B697" s="67" t="s">
        <v>1643</v>
      </c>
      <c r="C697" s="59"/>
      <c r="D697" s="57" t="s">
        <v>1644</v>
      </c>
      <c r="E697" s="68"/>
      <c r="F697" s="51"/>
      <c r="G697" s="96"/>
      <c r="H697" s="99" t="str">
        <f t="shared" si="15"/>
        <v/>
      </c>
      <c r="I697" s="61" t="str">
        <f>IF(E697&lt;&gt;"","M","")</f>
        <v/>
      </c>
      <c r="J697" s="73"/>
    </row>
    <row r="698" spans="1:10" ht="48" x14ac:dyDescent="0.2">
      <c r="A698" s="55">
        <v>407</v>
      </c>
      <c r="B698" s="67" t="s">
        <v>1645</v>
      </c>
      <c r="C698" s="69" t="s">
        <v>243</v>
      </c>
      <c r="D698" s="57" t="s">
        <v>1646</v>
      </c>
      <c r="E698" s="58" t="s">
        <v>407</v>
      </c>
      <c r="F698" s="64">
        <v>2</v>
      </c>
      <c r="G698" s="97"/>
      <c r="H698" s="99">
        <f t="shared" si="15"/>
        <v>0</v>
      </c>
      <c r="I698" s="61" t="s">
        <v>300</v>
      </c>
      <c r="J698" s="73" t="s">
        <v>1448</v>
      </c>
    </row>
    <row r="699" spans="1:10" ht="48" x14ac:dyDescent="0.2">
      <c r="A699" s="55">
        <v>408</v>
      </c>
      <c r="B699" s="67" t="s">
        <v>1647</v>
      </c>
      <c r="C699" s="69" t="s">
        <v>243</v>
      </c>
      <c r="D699" s="57" t="s">
        <v>1648</v>
      </c>
      <c r="E699" s="58" t="s">
        <v>407</v>
      </c>
      <c r="F699" s="64">
        <v>2</v>
      </c>
      <c r="G699" s="97"/>
      <c r="H699" s="99">
        <f t="shared" si="15"/>
        <v>0</v>
      </c>
      <c r="I699" s="61" t="s">
        <v>300</v>
      </c>
      <c r="J699" s="73" t="s">
        <v>1448</v>
      </c>
    </row>
    <row r="700" spans="1:10" ht="48" x14ac:dyDescent="0.2">
      <c r="A700" s="55">
        <v>409</v>
      </c>
      <c r="B700" s="67" t="s">
        <v>1649</v>
      </c>
      <c r="C700" s="69" t="s">
        <v>243</v>
      </c>
      <c r="D700" s="57" t="s">
        <v>1650</v>
      </c>
      <c r="E700" s="58" t="s">
        <v>407</v>
      </c>
      <c r="F700" s="64">
        <v>1</v>
      </c>
      <c r="G700" s="97"/>
      <c r="H700" s="99">
        <f t="shared" si="15"/>
        <v>0</v>
      </c>
      <c r="I700" s="61" t="s">
        <v>300</v>
      </c>
      <c r="J700" s="73" t="s">
        <v>1448</v>
      </c>
    </row>
    <row r="701" spans="1:10" x14ac:dyDescent="0.2">
      <c r="A701" s="55" t="str">
        <f ca="1">+IF(NOT(ISBLANK(INDIRECT("e"&amp;ROW()))),MAX(INDIRECT("a$16:A"&amp;ROW()-1))+1,"")</f>
        <v/>
      </c>
      <c r="B701" s="67" t="s">
        <v>1651</v>
      </c>
      <c r="C701" s="59"/>
      <c r="D701" s="57" t="s">
        <v>1386</v>
      </c>
      <c r="E701" s="68"/>
      <c r="F701" s="51"/>
      <c r="G701" s="96"/>
      <c r="H701" s="99" t="str">
        <f t="shared" si="15"/>
        <v/>
      </c>
      <c r="I701" s="61" t="str">
        <f>IF(E701&lt;&gt;"","M","")</f>
        <v/>
      </c>
      <c r="J701" s="73"/>
    </row>
    <row r="702" spans="1:10" x14ac:dyDescent="0.2">
      <c r="A702" s="55" t="str">
        <f ca="1">+IF(NOT(ISBLANK(INDIRECT("e"&amp;ROW()))),MAX(INDIRECT("a$16:A"&amp;ROW()-1))+1,"")</f>
        <v/>
      </c>
      <c r="B702" s="67" t="s">
        <v>1652</v>
      </c>
      <c r="C702" s="59"/>
      <c r="D702" s="57" t="s">
        <v>1653</v>
      </c>
      <c r="E702" s="68"/>
      <c r="F702" s="51"/>
      <c r="G702" s="96"/>
      <c r="H702" s="99" t="str">
        <f t="shared" si="15"/>
        <v/>
      </c>
      <c r="I702" s="61" t="str">
        <f>IF(E702&lt;&gt;"","M","")</f>
        <v/>
      </c>
      <c r="J702" s="73"/>
    </row>
    <row r="703" spans="1:10" ht="36" x14ac:dyDescent="0.2">
      <c r="A703" s="55">
        <v>410</v>
      </c>
      <c r="B703" s="67" t="s">
        <v>1654</v>
      </c>
      <c r="C703" s="69" t="s">
        <v>243</v>
      </c>
      <c r="D703" s="57" t="s">
        <v>1655</v>
      </c>
      <c r="E703" s="58" t="s">
        <v>407</v>
      </c>
      <c r="F703" s="64">
        <v>1</v>
      </c>
      <c r="G703" s="97"/>
      <c r="H703" s="99">
        <f t="shared" si="15"/>
        <v>0</v>
      </c>
      <c r="I703" s="61" t="s">
        <v>300</v>
      </c>
      <c r="J703" s="73" t="s">
        <v>1448</v>
      </c>
    </row>
    <row r="704" spans="1:10" x14ac:dyDescent="0.2">
      <c r="A704" s="55" t="str">
        <f ca="1">+IF(NOT(ISBLANK(INDIRECT("e"&amp;ROW()))),MAX(INDIRECT("a$16:A"&amp;ROW()-1))+1,"")</f>
        <v/>
      </c>
      <c r="B704" s="67" t="s">
        <v>1656</v>
      </c>
      <c r="C704" s="59"/>
      <c r="D704" s="57" t="s">
        <v>1657</v>
      </c>
      <c r="E704" s="68"/>
      <c r="F704" s="51"/>
      <c r="G704" s="96"/>
      <c r="H704" s="99" t="str">
        <f t="shared" si="15"/>
        <v/>
      </c>
      <c r="I704" s="61" t="str">
        <f>IF(E704&lt;&gt;"","M","")</f>
        <v/>
      </c>
      <c r="J704" s="73"/>
    </row>
    <row r="705" spans="1:10" x14ac:dyDescent="0.2">
      <c r="A705" s="55" t="str">
        <f ca="1">+IF(NOT(ISBLANK(INDIRECT("e"&amp;ROW()))),MAX(INDIRECT("a$16:A"&amp;ROW()-1))+1,"")</f>
        <v/>
      </c>
      <c r="B705" s="67" t="s">
        <v>1659</v>
      </c>
      <c r="C705" s="59"/>
      <c r="D705" s="57" t="s">
        <v>1660</v>
      </c>
      <c r="E705" s="68"/>
      <c r="F705" s="51"/>
      <c r="G705" s="96"/>
      <c r="H705" s="99" t="str">
        <f t="shared" si="15"/>
        <v/>
      </c>
      <c r="I705" s="61" t="str">
        <f>IF(E705&lt;&gt;"","M","")</f>
        <v/>
      </c>
      <c r="J705" s="73"/>
    </row>
    <row r="706" spans="1:10" x14ac:dyDescent="0.2">
      <c r="A706" s="55" t="str">
        <f ca="1">+IF(NOT(ISBLANK(INDIRECT("e"&amp;ROW()))),MAX(INDIRECT("a$16:A"&amp;ROW()-1))+1,"")</f>
        <v/>
      </c>
      <c r="B706" s="67" t="s">
        <v>1661</v>
      </c>
      <c r="C706" s="59"/>
      <c r="D706" s="57" t="s">
        <v>1662</v>
      </c>
      <c r="E706" s="68"/>
      <c r="F706" s="51"/>
      <c r="G706" s="96"/>
      <c r="H706" s="99" t="str">
        <f>+IF(AND(F706="",G706=""),"",ROUND(F706*G706,2))</f>
        <v/>
      </c>
      <c r="I706" s="61" t="str">
        <f>IF(E706&lt;&gt;"","M","")</f>
        <v/>
      </c>
      <c r="J706" s="73"/>
    </row>
    <row r="707" spans="1:10" x14ac:dyDescent="0.2">
      <c r="A707" s="55">
        <v>411</v>
      </c>
      <c r="B707" s="67" t="s">
        <v>1663</v>
      </c>
      <c r="C707" s="69" t="s">
        <v>243</v>
      </c>
      <c r="D707" s="57" t="s">
        <v>1664</v>
      </c>
      <c r="E707" s="58" t="s">
        <v>407</v>
      </c>
      <c r="F707" s="64">
        <v>1</v>
      </c>
      <c r="G707" s="97"/>
      <c r="H707" s="99">
        <f>+IF(AND(F707="",G707=""),"",ROUND(F707*G707,2))</f>
        <v>0</v>
      </c>
      <c r="I707" s="61" t="s">
        <v>300</v>
      </c>
      <c r="J707" s="73" t="s">
        <v>1658</v>
      </c>
    </row>
    <row r="708" spans="1:10" x14ac:dyDescent="0.2">
      <c r="G708" s="91"/>
    </row>
    <row r="709" spans="1:10" x14ac:dyDescent="0.2">
      <c r="G709" s="91"/>
    </row>
    <row r="710" spans="1:10" x14ac:dyDescent="0.2">
      <c r="G710" s="91"/>
    </row>
    <row r="711" spans="1:10" x14ac:dyDescent="0.2">
      <c r="G711" s="91"/>
    </row>
    <row r="712" spans="1:10" x14ac:dyDescent="0.2">
      <c r="G712" s="91"/>
    </row>
    <row r="713" spans="1:10" x14ac:dyDescent="0.2">
      <c r="G713" s="91"/>
    </row>
    <row r="714" spans="1:10" x14ac:dyDescent="0.2">
      <c r="G714" s="91"/>
    </row>
    <row r="715" spans="1:10" x14ac:dyDescent="0.2">
      <c r="G715" s="91"/>
    </row>
    <row r="716" spans="1:10" x14ac:dyDescent="0.2">
      <c r="G716" s="91"/>
    </row>
    <row r="717" spans="1:10" x14ac:dyDescent="0.2">
      <c r="G717" s="91"/>
    </row>
    <row r="718" spans="1:10" x14ac:dyDescent="0.2">
      <c r="G718" s="91"/>
    </row>
    <row r="719" spans="1:10" x14ac:dyDescent="0.2">
      <c r="G719" s="91"/>
    </row>
    <row r="720" spans="1:10" x14ac:dyDescent="0.2">
      <c r="G720" s="91"/>
    </row>
    <row r="721" spans="7:7" x14ac:dyDescent="0.2">
      <c r="G721" s="91"/>
    </row>
    <row r="722" spans="7:7" x14ac:dyDescent="0.2">
      <c r="G722" s="91"/>
    </row>
    <row r="723" spans="7:7" x14ac:dyDescent="0.2">
      <c r="G723" s="91"/>
    </row>
    <row r="724" spans="7:7" x14ac:dyDescent="0.2">
      <c r="G724" s="91"/>
    </row>
    <row r="725" spans="7:7" x14ac:dyDescent="0.2">
      <c r="G725" s="91"/>
    </row>
    <row r="726" spans="7:7" x14ac:dyDescent="0.2">
      <c r="G726" s="91"/>
    </row>
    <row r="727" spans="7:7" x14ac:dyDescent="0.2">
      <c r="G727" s="91"/>
    </row>
    <row r="728" spans="7:7" x14ac:dyDescent="0.2">
      <c r="G728" s="91"/>
    </row>
    <row r="729" spans="7:7" x14ac:dyDescent="0.2">
      <c r="G729" s="91"/>
    </row>
    <row r="730" spans="7:7" x14ac:dyDescent="0.2">
      <c r="G730" s="91"/>
    </row>
    <row r="731" spans="7:7" x14ac:dyDescent="0.2">
      <c r="G731" s="91"/>
    </row>
    <row r="732" spans="7:7" x14ac:dyDescent="0.2">
      <c r="G732" s="91"/>
    </row>
    <row r="733" spans="7:7" x14ac:dyDescent="0.2">
      <c r="G733" s="91"/>
    </row>
    <row r="734" spans="7:7" x14ac:dyDescent="0.2">
      <c r="G734" s="91"/>
    </row>
    <row r="735" spans="7:7" x14ac:dyDescent="0.2">
      <c r="G735" s="91"/>
    </row>
    <row r="736" spans="7:7" x14ac:dyDescent="0.2">
      <c r="G736" s="91"/>
    </row>
    <row r="737" spans="7:7" x14ac:dyDescent="0.2">
      <c r="G737" s="91"/>
    </row>
  </sheetData>
  <sheetProtection password="F303" sheet="1" objects="1" scenarios="1" selectLockedCells="1"/>
  <mergeCells count="4">
    <mergeCell ref="D7:G7"/>
    <mergeCell ref="D8:G8"/>
    <mergeCell ref="D9:G9"/>
    <mergeCell ref="A1:J1"/>
  </mergeCells>
  <phoneticPr fontId="0" type="noConversion"/>
  <conditionalFormatting sqref="B17:G193">
    <cfRule type="cellIs" dxfId="197" priority="252" stopIfTrue="1" operator="notEqual">
      <formula>""</formula>
    </cfRule>
  </conditionalFormatting>
  <conditionalFormatting sqref="H7">
    <cfRule type="cellIs" dxfId="196" priority="174" stopIfTrue="1" operator="equal">
      <formula>0</formula>
    </cfRule>
    <cfRule type="cellIs" dxfId="195" priority="175" stopIfTrue="1" operator="lessThan">
      <formula>$H$8</formula>
    </cfRule>
    <cfRule type="cellIs" dxfId="194" priority="176" stopIfTrue="1" operator="greaterThanOrEqual">
      <formula>$H$8</formula>
    </cfRule>
  </conditionalFormatting>
  <conditionalFormatting sqref="B194:C707 E194:E707">
    <cfRule type="cellIs" dxfId="193" priority="172" stopIfTrue="1" operator="notEqual">
      <formula>""</formula>
    </cfRule>
  </conditionalFormatting>
  <conditionalFormatting sqref="D194:D707 F194:G707">
    <cfRule type="cellIs" dxfId="192" priority="171" stopIfTrue="1" operator="notEqual">
      <formula>""</formula>
    </cfRule>
  </conditionalFormatting>
  <conditionalFormatting sqref="J18:J19 J431:J443 J448:J449 J451:J453 J455 J457 J460:J462 J464:J465 J467">
    <cfRule type="cellIs" dxfId="191" priority="167" stopIfTrue="1" operator="notEqual">
      <formula>""</formula>
    </cfRule>
  </conditionalFormatting>
  <conditionalFormatting sqref="J580:J581 J585 J589 J591:J592 J599:J601 J603 J605 J607:J609 J611:J613 J615 J618:J619 J621:J622 J626:J629 J632 J635 J638 J643:J645 J663:J664 J666:J668 J677:J678 J684 J687:J688 J697 J701:J702 J704:J706">
    <cfRule type="cellIs" dxfId="190" priority="166" stopIfTrue="1" operator="notEqual">
      <formula>""</formula>
    </cfRule>
  </conditionalFormatting>
  <conditionalFormatting sqref="J17">
    <cfRule type="cellIs" dxfId="189" priority="165" stopIfTrue="1" operator="notEqual">
      <formula>""</formula>
    </cfRule>
  </conditionalFormatting>
  <conditionalFormatting sqref="J471 J473 J475 J477 J479:J480 J483 J485 J487 J489:J491 J493:J494 J496:J497 J499 J503:J504 J506:J508 J512 J519 J521:J523 J528:J531 J533:J534 J536 J538:J539 J544 J548:J549 J552:J553 J568 J575">
    <cfRule type="cellIs" dxfId="188" priority="164" stopIfTrue="1" operator="notEqual">
      <formula>""</formula>
    </cfRule>
  </conditionalFormatting>
  <conditionalFormatting sqref="J358:J430 J20:J356">
    <cfRule type="cellIs" dxfId="187" priority="163" stopIfTrue="1" operator="notEqual">
      <formula>""</formula>
    </cfRule>
  </conditionalFormatting>
  <conditionalFormatting sqref="J357">
    <cfRule type="cellIs" dxfId="186" priority="162" stopIfTrue="1" operator="notEqual">
      <formula>""</formula>
    </cfRule>
  </conditionalFormatting>
  <conditionalFormatting sqref="J444">
    <cfRule type="cellIs" dxfId="185" priority="161" stopIfTrue="1" operator="notEqual">
      <formula>""</formula>
    </cfRule>
  </conditionalFormatting>
  <conditionalFormatting sqref="J445">
    <cfRule type="cellIs" dxfId="184" priority="160" stopIfTrue="1" operator="notEqual">
      <formula>""</formula>
    </cfRule>
  </conditionalFormatting>
  <conditionalFormatting sqref="J446">
    <cfRule type="cellIs" dxfId="183" priority="159" stopIfTrue="1" operator="notEqual">
      <formula>""</formula>
    </cfRule>
  </conditionalFormatting>
  <conditionalFormatting sqref="J447">
    <cfRule type="cellIs" dxfId="182" priority="158" stopIfTrue="1" operator="notEqual">
      <formula>""</formula>
    </cfRule>
  </conditionalFormatting>
  <conditionalFormatting sqref="J450">
    <cfRule type="cellIs" dxfId="181" priority="157" stopIfTrue="1" operator="notEqual">
      <formula>""</formula>
    </cfRule>
  </conditionalFormatting>
  <conditionalFormatting sqref="J454">
    <cfRule type="cellIs" dxfId="180" priority="156" stopIfTrue="1" operator="notEqual">
      <formula>""</formula>
    </cfRule>
  </conditionalFormatting>
  <conditionalFormatting sqref="J456">
    <cfRule type="cellIs" dxfId="179" priority="155" stopIfTrue="1" operator="notEqual">
      <formula>""</formula>
    </cfRule>
  </conditionalFormatting>
  <conditionalFormatting sqref="J458">
    <cfRule type="cellIs" dxfId="178" priority="154" stopIfTrue="1" operator="notEqual">
      <formula>""</formula>
    </cfRule>
  </conditionalFormatting>
  <conditionalFormatting sqref="J459">
    <cfRule type="cellIs" dxfId="177" priority="153" stopIfTrue="1" operator="notEqual">
      <formula>""</formula>
    </cfRule>
  </conditionalFormatting>
  <conditionalFormatting sqref="J463">
    <cfRule type="cellIs" dxfId="176" priority="152" stopIfTrue="1" operator="notEqual">
      <formula>""</formula>
    </cfRule>
  </conditionalFormatting>
  <conditionalFormatting sqref="J466">
    <cfRule type="cellIs" dxfId="175" priority="151" stopIfTrue="1" operator="notEqual">
      <formula>""</formula>
    </cfRule>
  </conditionalFormatting>
  <conditionalFormatting sqref="J468">
    <cfRule type="cellIs" dxfId="174" priority="150" stopIfTrue="1" operator="notEqual">
      <formula>""</formula>
    </cfRule>
  </conditionalFormatting>
  <conditionalFormatting sqref="J469">
    <cfRule type="cellIs" dxfId="173" priority="149" stopIfTrue="1" operator="notEqual">
      <formula>""</formula>
    </cfRule>
  </conditionalFormatting>
  <conditionalFormatting sqref="J470">
    <cfRule type="cellIs" dxfId="172" priority="148" stopIfTrue="1" operator="notEqual">
      <formula>""</formula>
    </cfRule>
  </conditionalFormatting>
  <conditionalFormatting sqref="J472">
    <cfRule type="cellIs" dxfId="171" priority="147" stopIfTrue="1" operator="notEqual">
      <formula>""</formula>
    </cfRule>
  </conditionalFormatting>
  <conditionalFormatting sqref="J474">
    <cfRule type="cellIs" dxfId="170" priority="146" stopIfTrue="1" operator="notEqual">
      <formula>""</formula>
    </cfRule>
  </conditionalFormatting>
  <conditionalFormatting sqref="J476">
    <cfRule type="cellIs" dxfId="169" priority="145" stopIfTrue="1" operator="notEqual">
      <formula>""</formula>
    </cfRule>
  </conditionalFormatting>
  <conditionalFormatting sqref="J478">
    <cfRule type="cellIs" dxfId="168" priority="144" stopIfTrue="1" operator="notEqual">
      <formula>""</formula>
    </cfRule>
  </conditionalFormatting>
  <conditionalFormatting sqref="J481">
    <cfRule type="cellIs" dxfId="167" priority="143" stopIfTrue="1" operator="notEqual">
      <formula>""</formula>
    </cfRule>
  </conditionalFormatting>
  <conditionalFormatting sqref="J482">
    <cfRule type="cellIs" dxfId="166" priority="142" stopIfTrue="1" operator="notEqual">
      <formula>""</formula>
    </cfRule>
  </conditionalFormatting>
  <conditionalFormatting sqref="J484">
    <cfRule type="cellIs" dxfId="165" priority="141" stopIfTrue="1" operator="notEqual">
      <formula>""</formula>
    </cfRule>
  </conditionalFormatting>
  <conditionalFormatting sqref="J486">
    <cfRule type="cellIs" dxfId="164" priority="140" stopIfTrue="1" operator="notEqual">
      <formula>""</formula>
    </cfRule>
  </conditionalFormatting>
  <conditionalFormatting sqref="J488">
    <cfRule type="cellIs" dxfId="163" priority="139" stopIfTrue="1" operator="notEqual">
      <formula>""</formula>
    </cfRule>
  </conditionalFormatting>
  <conditionalFormatting sqref="J492">
    <cfRule type="cellIs" dxfId="162" priority="138" stopIfTrue="1" operator="notEqual">
      <formula>""</formula>
    </cfRule>
  </conditionalFormatting>
  <conditionalFormatting sqref="J495">
    <cfRule type="cellIs" dxfId="161" priority="137" stopIfTrue="1" operator="notEqual">
      <formula>""</formula>
    </cfRule>
  </conditionalFormatting>
  <conditionalFormatting sqref="J498">
    <cfRule type="cellIs" dxfId="160" priority="136" stopIfTrue="1" operator="notEqual">
      <formula>""</formula>
    </cfRule>
  </conditionalFormatting>
  <conditionalFormatting sqref="J500">
    <cfRule type="cellIs" dxfId="159" priority="135" stopIfTrue="1" operator="notEqual">
      <formula>""</formula>
    </cfRule>
  </conditionalFormatting>
  <conditionalFormatting sqref="J501">
    <cfRule type="cellIs" dxfId="158" priority="134" stopIfTrue="1" operator="notEqual">
      <formula>""</formula>
    </cfRule>
  </conditionalFormatting>
  <conditionalFormatting sqref="J502">
    <cfRule type="cellIs" dxfId="157" priority="133" stopIfTrue="1" operator="notEqual">
      <formula>""</formula>
    </cfRule>
  </conditionalFormatting>
  <conditionalFormatting sqref="J505">
    <cfRule type="cellIs" dxfId="156" priority="132" stopIfTrue="1" operator="notEqual">
      <formula>""</formula>
    </cfRule>
  </conditionalFormatting>
  <conditionalFormatting sqref="J509">
    <cfRule type="cellIs" dxfId="155" priority="131" stopIfTrue="1" operator="notEqual">
      <formula>""</formula>
    </cfRule>
  </conditionalFormatting>
  <conditionalFormatting sqref="J510">
    <cfRule type="cellIs" dxfId="154" priority="130" stopIfTrue="1" operator="notEqual">
      <formula>""</formula>
    </cfRule>
  </conditionalFormatting>
  <conditionalFormatting sqref="J511">
    <cfRule type="cellIs" dxfId="153" priority="129" stopIfTrue="1" operator="notEqual">
      <formula>""</formula>
    </cfRule>
  </conditionalFormatting>
  <conditionalFormatting sqref="J513">
    <cfRule type="cellIs" dxfId="152" priority="128" stopIfTrue="1" operator="notEqual">
      <formula>""</formula>
    </cfRule>
  </conditionalFormatting>
  <conditionalFormatting sqref="J514">
    <cfRule type="cellIs" dxfId="151" priority="127" stopIfTrue="1" operator="notEqual">
      <formula>""</formula>
    </cfRule>
  </conditionalFormatting>
  <conditionalFormatting sqref="J515">
    <cfRule type="cellIs" dxfId="150" priority="126" stopIfTrue="1" operator="notEqual">
      <formula>""</formula>
    </cfRule>
  </conditionalFormatting>
  <conditionalFormatting sqref="J516">
    <cfRule type="cellIs" dxfId="149" priority="125" stopIfTrue="1" operator="notEqual">
      <formula>""</formula>
    </cfRule>
  </conditionalFormatting>
  <conditionalFormatting sqref="J517">
    <cfRule type="cellIs" dxfId="148" priority="124" stopIfTrue="1" operator="notEqual">
      <formula>""</formula>
    </cfRule>
  </conditionalFormatting>
  <conditionalFormatting sqref="J518">
    <cfRule type="cellIs" dxfId="147" priority="123" stopIfTrue="1" operator="notEqual">
      <formula>""</formula>
    </cfRule>
  </conditionalFormatting>
  <conditionalFormatting sqref="J520">
    <cfRule type="cellIs" dxfId="146" priority="122" stopIfTrue="1" operator="notEqual">
      <formula>""</formula>
    </cfRule>
  </conditionalFormatting>
  <conditionalFormatting sqref="J524">
    <cfRule type="cellIs" dxfId="145" priority="121" stopIfTrue="1" operator="notEqual">
      <formula>""</formula>
    </cfRule>
  </conditionalFormatting>
  <conditionalFormatting sqref="J525">
    <cfRule type="cellIs" dxfId="144" priority="120" stopIfTrue="1" operator="notEqual">
      <formula>""</formula>
    </cfRule>
  </conditionalFormatting>
  <conditionalFormatting sqref="J526">
    <cfRule type="cellIs" dxfId="143" priority="119" stopIfTrue="1" operator="notEqual">
      <formula>""</formula>
    </cfRule>
  </conditionalFormatting>
  <conditionalFormatting sqref="J527">
    <cfRule type="cellIs" dxfId="142" priority="118" stopIfTrue="1" operator="notEqual">
      <formula>""</formula>
    </cfRule>
  </conditionalFormatting>
  <conditionalFormatting sqref="J532">
    <cfRule type="cellIs" dxfId="141" priority="117" stopIfTrue="1" operator="notEqual">
      <formula>""</formula>
    </cfRule>
  </conditionalFormatting>
  <conditionalFormatting sqref="J535">
    <cfRule type="cellIs" dxfId="140" priority="116" stopIfTrue="1" operator="notEqual">
      <formula>""</formula>
    </cfRule>
  </conditionalFormatting>
  <conditionalFormatting sqref="J537">
    <cfRule type="cellIs" dxfId="139" priority="115" stopIfTrue="1" operator="notEqual">
      <formula>""</formula>
    </cfRule>
  </conditionalFormatting>
  <conditionalFormatting sqref="J540">
    <cfRule type="cellIs" dxfId="138" priority="114" stopIfTrue="1" operator="notEqual">
      <formula>""</formula>
    </cfRule>
  </conditionalFormatting>
  <conditionalFormatting sqref="J541">
    <cfRule type="cellIs" dxfId="137" priority="113" stopIfTrue="1" operator="notEqual">
      <formula>""</formula>
    </cfRule>
  </conditionalFormatting>
  <conditionalFormatting sqref="J542">
    <cfRule type="cellIs" dxfId="136" priority="112" stopIfTrue="1" operator="notEqual">
      <formula>""</formula>
    </cfRule>
  </conditionalFormatting>
  <conditionalFormatting sqref="J543">
    <cfRule type="cellIs" dxfId="135" priority="111" stopIfTrue="1" operator="notEqual">
      <formula>""</formula>
    </cfRule>
  </conditionalFormatting>
  <conditionalFormatting sqref="J545">
    <cfRule type="cellIs" dxfId="134" priority="110" stopIfTrue="1" operator="notEqual">
      <formula>""</formula>
    </cfRule>
  </conditionalFormatting>
  <conditionalFormatting sqref="J546">
    <cfRule type="cellIs" dxfId="133" priority="109" stopIfTrue="1" operator="notEqual">
      <formula>""</formula>
    </cfRule>
  </conditionalFormatting>
  <conditionalFormatting sqref="J547">
    <cfRule type="cellIs" dxfId="132" priority="108" stopIfTrue="1" operator="notEqual">
      <formula>""</formula>
    </cfRule>
  </conditionalFormatting>
  <conditionalFormatting sqref="J550">
    <cfRule type="cellIs" dxfId="131" priority="107" stopIfTrue="1" operator="notEqual">
      <formula>""</formula>
    </cfRule>
  </conditionalFormatting>
  <conditionalFormatting sqref="J551">
    <cfRule type="cellIs" dxfId="130" priority="106" stopIfTrue="1" operator="notEqual">
      <formula>""</formula>
    </cfRule>
  </conditionalFormatting>
  <conditionalFormatting sqref="J554">
    <cfRule type="cellIs" dxfId="129" priority="105" stopIfTrue="1" operator="notEqual">
      <formula>""</formula>
    </cfRule>
  </conditionalFormatting>
  <conditionalFormatting sqref="J555">
    <cfRule type="cellIs" dxfId="128" priority="104" stopIfTrue="1" operator="notEqual">
      <formula>""</formula>
    </cfRule>
  </conditionalFormatting>
  <conditionalFormatting sqref="J556">
    <cfRule type="cellIs" dxfId="127" priority="103" stopIfTrue="1" operator="notEqual">
      <formula>""</formula>
    </cfRule>
  </conditionalFormatting>
  <conditionalFormatting sqref="J557">
    <cfRule type="cellIs" dxfId="126" priority="102" stopIfTrue="1" operator="notEqual">
      <formula>""</formula>
    </cfRule>
  </conditionalFormatting>
  <conditionalFormatting sqref="J558">
    <cfRule type="cellIs" dxfId="125" priority="101" stopIfTrue="1" operator="notEqual">
      <formula>""</formula>
    </cfRule>
  </conditionalFormatting>
  <conditionalFormatting sqref="J559">
    <cfRule type="cellIs" dxfId="124" priority="100" stopIfTrue="1" operator="notEqual">
      <formula>""</formula>
    </cfRule>
  </conditionalFormatting>
  <conditionalFormatting sqref="J560">
    <cfRule type="cellIs" dxfId="123" priority="99" stopIfTrue="1" operator="notEqual">
      <formula>""</formula>
    </cfRule>
  </conditionalFormatting>
  <conditionalFormatting sqref="J561">
    <cfRule type="cellIs" dxfId="122" priority="98" stopIfTrue="1" operator="notEqual">
      <formula>""</formula>
    </cfRule>
  </conditionalFormatting>
  <conditionalFormatting sqref="J562">
    <cfRule type="cellIs" dxfId="121" priority="97" stopIfTrue="1" operator="notEqual">
      <formula>""</formula>
    </cfRule>
  </conditionalFormatting>
  <conditionalFormatting sqref="J563">
    <cfRule type="cellIs" dxfId="120" priority="96" stopIfTrue="1" operator="notEqual">
      <formula>""</formula>
    </cfRule>
  </conditionalFormatting>
  <conditionalFormatting sqref="J564">
    <cfRule type="cellIs" dxfId="119" priority="95" stopIfTrue="1" operator="notEqual">
      <formula>""</formula>
    </cfRule>
  </conditionalFormatting>
  <conditionalFormatting sqref="J565">
    <cfRule type="cellIs" dxfId="118" priority="94" stopIfTrue="1" operator="notEqual">
      <formula>""</formula>
    </cfRule>
  </conditionalFormatting>
  <conditionalFormatting sqref="J566">
    <cfRule type="cellIs" dxfId="117" priority="93" stopIfTrue="1" operator="notEqual">
      <formula>""</formula>
    </cfRule>
  </conditionalFormatting>
  <conditionalFormatting sqref="J567">
    <cfRule type="cellIs" dxfId="116" priority="92" stopIfTrue="1" operator="notEqual">
      <formula>""</formula>
    </cfRule>
  </conditionalFormatting>
  <conditionalFormatting sqref="J569">
    <cfRule type="cellIs" dxfId="115" priority="91" stopIfTrue="1" operator="notEqual">
      <formula>""</formula>
    </cfRule>
  </conditionalFormatting>
  <conditionalFormatting sqref="J570">
    <cfRule type="cellIs" dxfId="114" priority="90" stopIfTrue="1" operator="notEqual">
      <formula>""</formula>
    </cfRule>
  </conditionalFormatting>
  <conditionalFormatting sqref="J571">
    <cfRule type="cellIs" dxfId="113" priority="89" stopIfTrue="1" operator="notEqual">
      <formula>""</formula>
    </cfRule>
  </conditionalFormatting>
  <conditionalFormatting sqref="J572">
    <cfRule type="cellIs" dxfId="112" priority="88" stopIfTrue="1" operator="notEqual">
      <formula>""</formula>
    </cfRule>
  </conditionalFormatting>
  <conditionalFormatting sqref="J573">
    <cfRule type="cellIs" dxfId="111" priority="87" stopIfTrue="1" operator="notEqual">
      <formula>""</formula>
    </cfRule>
  </conditionalFormatting>
  <conditionalFormatting sqref="J574">
    <cfRule type="cellIs" dxfId="110" priority="86" stopIfTrue="1" operator="notEqual">
      <formula>""</formula>
    </cfRule>
  </conditionalFormatting>
  <conditionalFormatting sqref="J576">
    <cfRule type="cellIs" dxfId="109" priority="85" stopIfTrue="1" operator="notEqual">
      <formula>""</formula>
    </cfRule>
  </conditionalFormatting>
  <conditionalFormatting sqref="J577">
    <cfRule type="cellIs" dxfId="108" priority="84" stopIfTrue="1" operator="notEqual">
      <formula>""</formula>
    </cfRule>
  </conditionalFormatting>
  <conditionalFormatting sqref="J578">
    <cfRule type="cellIs" dxfId="107" priority="83" stopIfTrue="1" operator="notEqual">
      <formula>""</formula>
    </cfRule>
  </conditionalFormatting>
  <conditionalFormatting sqref="J579">
    <cfRule type="cellIs" dxfId="106" priority="82" stopIfTrue="1" operator="notEqual">
      <formula>""</formula>
    </cfRule>
  </conditionalFormatting>
  <conditionalFormatting sqref="J582">
    <cfRule type="cellIs" dxfId="105" priority="81" stopIfTrue="1" operator="notEqual">
      <formula>""</formula>
    </cfRule>
  </conditionalFormatting>
  <conditionalFormatting sqref="J583">
    <cfRule type="cellIs" dxfId="104" priority="80" stopIfTrue="1" operator="notEqual">
      <formula>""</formula>
    </cfRule>
  </conditionalFormatting>
  <conditionalFormatting sqref="J584">
    <cfRule type="cellIs" dxfId="103" priority="79" stopIfTrue="1" operator="notEqual">
      <formula>""</formula>
    </cfRule>
  </conditionalFormatting>
  <conditionalFormatting sqref="J586">
    <cfRule type="cellIs" dxfId="102" priority="78" stopIfTrue="1" operator="notEqual">
      <formula>""</formula>
    </cfRule>
  </conditionalFormatting>
  <conditionalFormatting sqref="J587">
    <cfRule type="cellIs" dxfId="101" priority="77" stopIfTrue="1" operator="notEqual">
      <formula>""</formula>
    </cfRule>
  </conditionalFormatting>
  <conditionalFormatting sqref="J588">
    <cfRule type="cellIs" dxfId="100" priority="76" stopIfTrue="1" operator="notEqual">
      <formula>""</formula>
    </cfRule>
  </conditionalFormatting>
  <conditionalFormatting sqref="J590">
    <cfRule type="cellIs" dxfId="99" priority="75" stopIfTrue="1" operator="notEqual">
      <formula>""</formula>
    </cfRule>
  </conditionalFormatting>
  <conditionalFormatting sqref="J593">
    <cfRule type="cellIs" dxfId="98" priority="74" stopIfTrue="1" operator="notEqual">
      <formula>""</formula>
    </cfRule>
  </conditionalFormatting>
  <conditionalFormatting sqref="J594">
    <cfRule type="cellIs" dxfId="97" priority="73" stopIfTrue="1" operator="notEqual">
      <formula>""</formula>
    </cfRule>
  </conditionalFormatting>
  <conditionalFormatting sqref="J595">
    <cfRule type="cellIs" dxfId="96" priority="72" stopIfTrue="1" operator="notEqual">
      <formula>""</formula>
    </cfRule>
  </conditionalFormatting>
  <conditionalFormatting sqref="J596">
    <cfRule type="cellIs" dxfId="95" priority="71" stopIfTrue="1" operator="notEqual">
      <formula>""</formula>
    </cfRule>
  </conditionalFormatting>
  <conditionalFormatting sqref="J597">
    <cfRule type="cellIs" dxfId="94" priority="70" stopIfTrue="1" operator="notEqual">
      <formula>""</formula>
    </cfRule>
  </conditionalFormatting>
  <conditionalFormatting sqref="J598">
    <cfRule type="cellIs" dxfId="93" priority="69" stopIfTrue="1" operator="notEqual">
      <formula>""</formula>
    </cfRule>
  </conditionalFormatting>
  <conditionalFormatting sqref="J602">
    <cfRule type="cellIs" dxfId="92" priority="68" stopIfTrue="1" operator="notEqual">
      <formula>""</formula>
    </cfRule>
  </conditionalFormatting>
  <conditionalFormatting sqref="J604">
    <cfRule type="cellIs" dxfId="91" priority="67" stopIfTrue="1" operator="notEqual">
      <formula>""</formula>
    </cfRule>
  </conditionalFormatting>
  <conditionalFormatting sqref="J606">
    <cfRule type="cellIs" dxfId="90" priority="66" stopIfTrue="1" operator="notEqual">
      <formula>""</formula>
    </cfRule>
  </conditionalFormatting>
  <conditionalFormatting sqref="J610">
    <cfRule type="cellIs" dxfId="89" priority="65" stopIfTrue="1" operator="notEqual">
      <formula>""</formula>
    </cfRule>
  </conditionalFormatting>
  <conditionalFormatting sqref="J614">
    <cfRule type="cellIs" dxfId="88" priority="64" stopIfTrue="1" operator="notEqual">
      <formula>""</formula>
    </cfRule>
  </conditionalFormatting>
  <conditionalFormatting sqref="J616">
    <cfRule type="cellIs" dxfId="87" priority="63" stopIfTrue="1" operator="notEqual">
      <formula>""</formula>
    </cfRule>
  </conditionalFormatting>
  <conditionalFormatting sqref="J617">
    <cfRule type="cellIs" dxfId="86" priority="62" stopIfTrue="1" operator="notEqual">
      <formula>""</formula>
    </cfRule>
  </conditionalFormatting>
  <conditionalFormatting sqref="J620">
    <cfRule type="cellIs" dxfId="85" priority="61" stopIfTrue="1" operator="notEqual">
      <formula>""</formula>
    </cfRule>
  </conditionalFormatting>
  <conditionalFormatting sqref="J623">
    <cfRule type="cellIs" dxfId="84" priority="60" stopIfTrue="1" operator="notEqual">
      <formula>""</formula>
    </cfRule>
  </conditionalFormatting>
  <conditionalFormatting sqref="J624">
    <cfRule type="cellIs" dxfId="83" priority="59" stopIfTrue="1" operator="notEqual">
      <formula>""</formula>
    </cfRule>
  </conditionalFormatting>
  <conditionalFormatting sqref="J625">
    <cfRule type="cellIs" dxfId="82" priority="58" stopIfTrue="1" operator="notEqual">
      <formula>""</formula>
    </cfRule>
  </conditionalFormatting>
  <conditionalFormatting sqref="J630">
    <cfRule type="cellIs" dxfId="81" priority="57" stopIfTrue="1" operator="notEqual">
      <formula>""</formula>
    </cfRule>
  </conditionalFormatting>
  <conditionalFormatting sqref="J631">
    <cfRule type="cellIs" dxfId="80" priority="56" stopIfTrue="1" operator="notEqual">
      <formula>""</formula>
    </cfRule>
  </conditionalFormatting>
  <conditionalFormatting sqref="J633">
    <cfRule type="cellIs" dxfId="79" priority="55" stopIfTrue="1" operator="notEqual">
      <formula>""</formula>
    </cfRule>
  </conditionalFormatting>
  <conditionalFormatting sqref="J634">
    <cfRule type="cellIs" dxfId="78" priority="54" stopIfTrue="1" operator="notEqual">
      <formula>""</formula>
    </cfRule>
  </conditionalFormatting>
  <conditionalFormatting sqref="J636">
    <cfRule type="cellIs" dxfId="77" priority="53" stopIfTrue="1" operator="notEqual">
      <formula>""</formula>
    </cfRule>
  </conditionalFormatting>
  <conditionalFormatting sqref="J637">
    <cfRule type="cellIs" dxfId="76" priority="52" stopIfTrue="1" operator="notEqual">
      <formula>""</formula>
    </cfRule>
  </conditionalFormatting>
  <conditionalFormatting sqref="J639">
    <cfRule type="cellIs" dxfId="75" priority="51" stopIfTrue="1" operator="notEqual">
      <formula>""</formula>
    </cfRule>
  </conditionalFormatting>
  <conditionalFormatting sqref="J640">
    <cfRule type="cellIs" dxfId="74" priority="50" stopIfTrue="1" operator="notEqual">
      <formula>""</formula>
    </cfRule>
  </conditionalFormatting>
  <conditionalFormatting sqref="J641">
    <cfRule type="cellIs" dxfId="73" priority="49" stopIfTrue="1" operator="notEqual">
      <formula>""</formula>
    </cfRule>
  </conditionalFormatting>
  <conditionalFormatting sqref="J642">
    <cfRule type="cellIs" dxfId="72" priority="48" stopIfTrue="1" operator="notEqual">
      <formula>""</formula>
    </cfRule>
  </conditionalFormatting>
  <conditionalFormatting sqref="J646">
    <cfRule type="cellIs" dxfId="71" priority="47" stopIfTrue="1" operator="notEqual">
      <formula>""</formula>
    </cfRule>
  </conditionalFormatting>
  <conditionalFormatting sqref="J647">
    <cfRule type="cellIs" dxfId="70" priority="46" stopIfTrue="1" operator="notEqual">
      <formula>""</formula>
    </cfRule>
  </conditionalFormatting>
  <conditionalFormatting sqref="J648">
    <cfRule type="cellIs" dxfId="69" priority="45" stopIfTrue="1" operator="notEqual">
      <formula>""</formula>
    </cfRule>
  </conditionalFormatting>
  <conditionalFormatting sqref="J649">
    <cfRule type="cellIs" dxfId="68" priority="44" stopIfTrue="1" operator="notEqual">
      <formula>""</formula>
    </cfRule>
  </conditionalFormatting>
  <conditionalFormatting sqref="J650">
    <cfRule type="cellIs" dxfId="67" priority="43" stopIfTrue="1" operator="notEqual">
      <formula>""</formula>
    </cfRule>
  </conditionalFormatting>
  <conditionalFormatting sqref="J651">
    <cfRule type="cellIs" dxfId="66" priority="42" stopIfTrue="1" operator="notEqual">
      <formula>""</formula>
    </cfRule>
  </conditionalFormatting>
  <conditionalFormatting sqref="J652">
    <cfRule type="cellIs" dxfId="65" priority="41" stopIfTrue="1" operator="notEqual">
      <formula>""</formula>
    </cfRule>
  </conditionalFormatting>
  <conditionalFormatting sqref="J653">
    <cfRule type="cellIs" dxfId="64" priority="40" stopIfTrue="1" operator="notEqual">
      <formula>""</formula>
    </cfRule>
  </conditionalFormatting>
  <conditionalFormatting sqref="J654">
    <cfRule type="cellIs" dxfId="63" priority="39" stopIfTrue="1" operator="notEqual">
      <formula>""</formula>
    </cfRule>
  </conditionalFormatting>
  <conditionalFormatting sqref="J655">
    <cfRule type="cellIs" dxfId="62" priority="38" stopIfTrue="1" operator="notEqual">
      <formula>""</formula>
    </cfRule>
  </conditionalFormatting>
  <conditionalFormatting sqref="J656">
    <cfRule type="cellIs" dxfId="61" priority="37" stopIfTrue="1" operator="notEqual">
      <formula>""</formula>
    </cfRule>
  </conditionalFormatting>
  <conditionalFormatting sqref="J657">
    <cfRule type="cellIs" dxfId="60" priority="36" stopIfTrue="1" operator="notEqual">
      <formula>""</formula>
    </cfRule>
  </conditionalFormatting>
  <conditionalFormatting sqref="J658">
    <cfRule type="cellIs" dxfId="59" priority="35" stopIfTrue="1" operator="notEqual">
      <formula>""</formula>
    </cfRule>
  </conditionalFormatting>
  <conditionalFormatting sqref="J659">
    <cfRule type="cellIs" dxfId="58" priority="34" stopIfTrue="1" operator="notEqual">
      <formula>""</formula>
    </cfRule>
  </conditionalFormatting>
  <conditionalFormatting sqref="J660">
    <cfRule type="cellIs" dxfId="57" priority="33" stopIfTrue="1" operator="notEqual">
      <formula>""</formula>
    </cfRule>
  </conditionalFormatting>
  <conditionalFormatting sqref="J661">
    <cfRule type="cellIs" dxfId="56" priority="32" stopIfTrue="1" operator="notEqual">
      <formula>""</formula>
    </cfRule>
  </conditionalFormatting>
  <conditionalFormatting sqref="J662">
    <cfRule type="cellIs" dxfId="55" priority="31" stopIfTrue="1" operator="notEqual">
      <formula>""</formula>
    </cfRule>
  </conditionalFormatting>
  <conditionalFormatting sqref="J665">
    <cfRule type="cellIs" dxfId="54" priority="30" stopIfTrue="1" operator="notEqual">
      <formula>""</formula>
    </cfRule>
  </conditionalFormatting>
  <conditionalFormatting sqref="J669">
    <cfRule type="cellIs" dxfId="53" priority="29" stopIfTrue="1" operator="notEqual">
      <formula>""</formula>
    </cfRule>
  </conditionalFormatting>
  <conditionalFormatting sqref="J670">
    <cfRule type="cellIs" dxfId="52" priority="28" stopIfTrue="1" operator="notEqual">
      <formula>""</formula>
    </cfRule>
  </conditionalFormatting>
  <conditionalFormatting sqref="J671">
    <cfRule type="cellIs" dxfId="51" priority="27" stopIfTrue="1" operator="notEqual">
      <formula>""</formula>
    </cfRule>
  </conditionalFormatting>
  <conditionalFormatting sqref="J672">
    <cfRule type="cellIs" dxfId="50" priority="26" stopIfTrue="1" operator="notEqual">
      <formula>""</formula>
    </cfRule>
  </conditionalFormatting>
  <conditionalFormatting sqref="J673">
    <cfRule type="cellIs" dxfId="49" priority="25" stopIfTrue="1" operator="notEqual">
      <formula>""</formula>
    </cfRule>
  </conditionalFormatting>
  <conditionalFormatting sqref="J674">
    <cfRule type="cellIs" dxfId="48" priority="24" stopIfTrue="1" operator="notEqual">
      <formula>""</formula>
    </cfRule>
  </conditionalFormatting>
  <conditionalFormatting sqref="J675">
    <cfRule type="cellIs" dxfId="47" priority="23" stopIfTrue="1" operator="notEqual">
      <formula>""</formula>
    </cfRule>
  </conditionalFormatting>
  <conditionalFormatting sqref="J676">
    <cfRule type="cellIs" dxfId="46" priority="22" stopIfTrue="1" operator="notEqual">
      <formula>""</formula>
    </cfRule>
  </conditionalFormatting>
  <conditionalFormatting sqref="J679">
    <cfRule type="cellIs" dxfId="45" priority="21" stopIfTrue="1" operator="notEqual">
      <formula>""</formula>
    </cfRule>
  </conditionalFormatting>
  <conditionalFormatting sqref="J680">
    <cfRule type="cellIs" dxfId="44" priority="20" stopIfTrue="1" operator="notEqual">
      <formula>""</formula>
    </cfRule>
  </conditionalFormatting>
  <conditionalFormatting sqref="J681">
    <cfRule type="cellIs" dxfId="43" priority="19" stopIfTrue="1" operator="notEqual">
      <formula>""</formula>
    </cfRule>
  </conditionalFormatting>
  <conditionalFormatting sqref="J682">
    <cfRule type="cellIs" dxfId="42" priority="18" stopIfTrue="1" operator="notEqual">
      <formula>""</formula>
    </cfRule>
  </conditionalFormatting>
  <conditionalFormatting sqref="J683">
    <cfRule type="cellIs" dxfId="41" priority="17" stopIfTrue="1" operator="notEqual">
      <formula>""</formula>
    </cfRule>
  </conditionalFormatting>
  <conditionalFormatting sqref="J685">
    <cfRule type="cellIs" dxfId="40" priority="16" stopIfTrue="1" operator="notEqual">
      <formula>""</formula>
    </cfRule>
  </conditionalFormatting>
  <conditionalFormatting sqref="J686">
    <cfRule type="cellIs" dxfId="39" priority="15" stopIfTrue="1" operator="notEqual">
      <formula>""</formula>
    </cfRule>
  </conditionalFormatting>
  <conditionalFormatting sqref="J689">
    <cfRule type="cellIs" dxfId="38" priority="14" stopIfTrue="1" operator="notEqual">
      <formula>""</formula>
    </cfRule>
  </conditionalFormatting>
  <conditionalFormatting sqref="J690">
    <cfRule type="cellIs" dxfId="37" priority="13" stopIfTrue="1" operator="notEqual">
      <formula>""</formula>
    </cfRule>
  </conditionalFormatting>
  <conditionalFormatting sqref="J691">
    <cfRule type="cellIs" dxfId="36" priority="12" stopIfTrue="1" operator="notEqual">
      <formula>""</formula>
    </cfRule>
  </conditionalFormatting>
  <conditionalFormatting sqref="J692">
    <cfRule type="cellIs" dxfId="35" priority="11" stopIfTrue="1" operator="notEqual">
      <formula>""</formula>
    </cfRule>
  </conditionalFormatting>
  <conditionalFormatting sqref="J693">
    <cfRule type="cellIs" dxfId="34" priority="10" stopIfTrue="1" operator="notEqual">
      <formula>""</formula>
    </cfRule>
  </conditionalFormatting>
  <conditionalFormatting sqref="J694">
    <cfRule type="cellIs" dxfId="33" priority="9" stopIfTrue="1" operator="notEqual">
      <formula>""</formula>
    </cfRule>
  </conditionalFormatting>
  <conditionalFormatting sqref="J695">
    <cfRule type="cellIs" dxfId="32" priority="8" stopIfTrue="1" operator="notEqual">
      <formula>""</formula>
    </cfRule>
  </conditionalFormatting>
  <conditionalFormatting sqref="J696">
    <cfRule type="cellIs" dxfId="31" priority="7" stopIfTrue="1" operator="notEqual">
      <formula>""</formula>
    </cfRule>
  </conditionalFormatting>
  <conditionalFormatting sqref="J698">
    <cfRule type="cellIs" dxfId="30" priority="6" stopIfTrue="1" operator="notEqual">
      <formula>""</formula>
    </cfRule>
  </conditionalFormatting>
  <conditionalFormatting sqref="J699">
    <cfRule type="cellIs" dxfId="29" priority="5" stopIfTrue="1" operator="notEqual">
      <formula>""</formula>
    </cfRule>
  </conditionalFormatting>
  <conditionalFormatting sqref="J700">
    <cfRule type="cellIs" dxfId="28" priority="4" stopIfTrue="1" operator="notEqual">
      <formula>""</formula>
    </cfRule>
  </conditionalFormatting>
  <conditionalFormatting sqref="J703">
    <cfRule type="cellIs" dxfId="27" priority="3" stopIfTrue="1" operator="notEqual">
      <formula>""</formula>
    </cfRule>
  </conditionalFormatting>
  <conditionalFormatting sqref="J707">
    <cfRule type="cellIs" dxfId="26" priority="1" stopIfTrue="1" operator="notEqual">
      <formula>""</formula>
    </cfRule>
  </conditionalFormatting>
  <dataValidations count="1">
    <dataValidation type="custom" allowBlank="1" showInputMessage="1" showErrorMessage="1" errorTitle="Attenzione!" error="Importo con solo 2 (due) posizioni decimali!!!" sqref="F17:G63797" xr:uid="{00000000-0002-0000-0100-000000000000}">
      <formula1>F17=ROUND(F17,2)</formula1>
    </dataValidation>
  </dataValidations>
  <pageMargins left="0.7" right="0.7" top="0.78740157499999996" bottom="0.78740157499999996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17"/>
  <sheetViews>
    <sheetView workbookViewId="0">
      <selection activeCell="M18" sqref="M18"/>
    </sheetView>
  </sheetViews>
  <sheetFormatPr defaultColWidth="9.140625" defaultRowHeight="12.75" x14ac:dyDescent="0.2"/>
  <cols>
    <col min="1" max="1" width="5.42578125" style="74" customWidth="1"/>
    <col min="2" max="2" width="13" style="1" customWidth="1"/>
    <col min="3" max="3" width="2" style="1" bestFit="1" customWidth="1"/>
    <col min="4" max="4" width="57.7109375" style="1" customWidth="1"/>
    <col min="5" max="5" width="16.7109375" style="1" customWidth="1"/>
    <col min="6" max="6" width="15" style="63" customWidth="1"/>
    <col min="7" max="7" width="11.28515625" style="62" customWidth="1"/>
    <col min="8" max="8" width="17" style="74" customWidth="1"/>
    <col min="9" max="16384" width="9.140625" style="74"/>
  </cols>
  <sheetData>
    <row r="1" spans="1:10" ht="15" x14ac:dyDescent="0.25">
      <c r="A1" s="137" t="s">
        <v>283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x14ac:dyDescent="0.2">
      <c r="A2" s="35"/>
      <c r="B2" s="35"/>
      <c r="C2" s="35"/>
      <c r="D2" s="17"/>
      <c r="E2" s="75"/>
      <c r="F2" s="75"/>
      <c r="G2" s="75"/>
      <c r="H2" s="75"/>
      <c r="I2" s="76"/>
    </row>
    <row r="3" spans="1:10" x14ac:dyDescent="0.2">
      <c r="A3" s="35"/>
      <c r="B3" s="35"/>
      <c r="C3" s="35"/>
      <c r="D3" s="17"/>
      <c r="E3" s="75"/>
      <c r="F3" s="75"/>
      <c r="G3" s="75"/>
      <c r="H3" s="75"/>
      <c r="I3" s="76"/>
    </row>
    <row r="4" spans="1:10" ht="15" x14ac:dyDescent="0.2">
      <c r="A4" s="21"/>
      <c r="B4" s="21"/>
      <c r="C4" s="21"/>
      <c r="D4" s="22" t="s">
        <v>263</v>
      </c>
      <c r="E4" s="23"/>
      <c r="F4" s="23"/>
      <c r="G4" s="23"/>
      <c r="H4" s="24"/>
    </row>
    <row r="5" spans="1:10" x14ac:dyDescent="0.2">
      <c r="A5" s="1"/>
      <c r="F5" s="1"/>
      <c r="G5" s="1"/>
      <c r="H5" s="1"/>
    </row>
    <row r="6" spans="1:10" x14ac:dyDescent="0.2">
      <c r="A6" s="21"/>
      <c r="B6" s="21"/>
      <c r="C6" s="21"/>
      <c r="D6" s="19" t="s">
        <v>268</v>
      </c>
      <c r="E6" s="20"/>
      <c r="F6" s="20"/>
      <c r="G6" s="20"/>
      <c r="H6" s="100">
        <f>SUM($H$17:$H$7845)</f>
        <v>0</v>
      </c>
    </row>
    <row r="7" spans="1:10" x14ac:dyDescent="0.2">
      <c r="A7" s="21"/>
      <c r="B7" s="21"/>
      <c r="C7" s="21"/>
      <c r="D7" s="19" t="s">
        <v>269</v>
      </c>
      <c r="E7" s="20"/>
      <c r="F7" s="20"/>
      <c r="G7" s="20"/>
      <c r="H7" s="100">
        <f>SUM(H6:H6)</f>
        <v>0</v>
      </c>
    </row>
    <row r="8" spans="1:10" x14ac:dyDescent="0.2">
      <c r="A8" s="21"/>
      <c r="B8" s="21"/>
      <c r="C8" s="21"/>
      <c r="D8" s="149" t="s">
        <v>279</v>
      </c>
      <c r="E8" s="150"/>
      <c r="F8" s="150"/>
      <c r="G8" s="151"/>
      <c r="H8" s="100">
        <f>SUM(OFFERTA!E11:E11)</f>
        <v>0</v>
      </c>
    </row>
    <row r="9" spans="1:10" ht="12.75" customHeight="1" x14ac:dyDescent="0.2">
      <c r="B9" s="21"/>
      <c r="C9" s="21"/>
      <c r="D9" s="152" t="str">
        <f>IF(H9&lt;0,"Ribasso d'asta in %",IF(H9&gt;0,"Rialzo d'asta in %",""))</f>
        <v/>
      </c>
      <c r="E9" s="153"/>
      <c r="F9" s="153"/>
      <c r="G9" s="154"/>
      <c r="H9" s="25">
        <f>IF(H8=0,0,(H7/H8)-1)</f>
        <v>0</v>
      </c>
    </row>
    <row r="10" spans="1:10" x14ac:dyDescent="0.2">
      <c r="F10" s="1"/>
      <c r="G10" s="1"/>
    </row>
    <row r="11" spans="1:10" x14ac:dyDescent="0.2">
      <c r="F11" s="1"/>
      <c r="G11" s="1"/>
    </row>
    <row r="12" spans="1:10" x14ac:dyDescent="0.2">
      <c r="F12" s="1"/>
      <c r="G12" s="1"/>
      <c r="H12" s="1"/>
      <c r="I12" s="1"/>
    </row>
    <row r="13" spans="1:10" x14ac:dyDescent="0.2">
      <c r="A13" s="1"/>
      <c r="F13" s="1"/>
      <c r="G13" s="1"/>
      <c r="H13" s="1"/>
      <c r="I13" s="1"/>
    </row>
    <row r="14" spans="1:10" x14ac:dyDescent="0.2">
      <c r="A14" s="1"/>
      <c r="F14" s="1"/>
      <c r="G14" s="1"/>
    </row>
    <row r="15" spans="1:10" ht="15" x14ac:dyDescent="0.25">
      <c r="A15" s="12"/>
      <c r="B15" s="3" t="s">
        <v>265</v>
      </c>
      <c r="C15" s="3"/>
      <c r="D15" s="3"/>
      <c r="E15" s="3"/>
      <c r="F15" s="3"/>
      <c r="G15" s="3"/>
    </row>
    <row r="16" spans="1:10" ht="40.5" x14ac:dyDescent="0.2">
      <c r="A16" s="13" t="s">
        <v>255</v>
      </c>
      <c r="B16" s="13" t="s">
        <v>256</v>
      </c>
      <c r="C16" s="13" t="s">
        <v>243</v>
      </c>
      <c r="D16" s="14" t="s">
        <v>242</v>
      </c>
      <c r="E16" s="13" t="s">
        <v>257</v>
      </c>
      <c r="F16" s="13" t="s">
        <v>258</v>
      </c>
      <c r="G16" s="13" t="s">
        <v>259</v>
      </c>
      <c r="H16" s="13" t="s">
        <v>260</v>
      </c>
      <c r="I16" s="15" t="s">
        <v>266</v>
      </c>
      <c r="J16" s="16" t="s">
        <v>262</v>
      </c>
    </row>
    <row r="17" spans="1:10" x14ac:dyDescent="0.2">
      <c r="A17" s="39" t="str">
        <f ca="1">+IF(NOT(ISBLANK(INDIRECT("e"&amp;ROW()))),MAX(INDIRECT("a$16:A"&amp;ROW()-1))+1,"")</f>
        <v/>
      </c>
      <c r="B17" s="56"/>
      <c r="C17" s="56"/>
      <c r="D17" s="77"/>
      <c r="E17" s="58"/>
      <c r="F17" s="64"/>
      <c r="G17" s="64"/>
      <c r="H17" s="51" t="str">
        <f>+IF(AND(F17="",G17=""),"",ROUND(F17*G17,2))</f>
        <v/>
      </c>
      <c r="I17" s="61" t="str">
        <f>IF(E17&lt;&gt;"","C","")</f>
        <v/>
      </c>
      <c r="J17" s="60"/>
    </row>
  </sheetData>
  <sheetProtection password="F303" sheet="1" objects="1" scenarios="1" selectLockedCells="1"/>
  <mergeCells count="3">
    <mergeCell ref="A1:J1"/>
    <mergeCell ref="D8:G8"/>
    <mergeCell ref="D9:G9"/>
  </mergeCells>
  <phoneticPr fontId="0" type="noConversion"/>
  <conditionalFormatting sqref="E2:E3 B17:C17 J17 E17">
    <cfRule type="cellIs" dxfId="25" priority="80" stopIfTrue="1" operator="notEqual">
      <formula>""</formula>
    </cfRule>
  </conditionalFormatting>
  <conditionalFormatting sqref="D17">
    <cfRule type="cellIs" dxfId="24" priority="16" stopIfTrue="1" operator="notEqual">
      <formula>""</formula>
    </cfRule>
  </conditionalFormatting>
  <conditionalFormatting sqref="H6">
    <cfRule type="cellIs" dxfId="23" priority="8" stopIfTrue="1" operator="equal">
      <formula>0</formula>
    </cfRule>
    <cfRule type="cellIs" dxfId="22" priority="9" stopIfTrue="1" operator="lessThan">
      <formula>$H$8</formula>
    </cfRule>
    <cfRule type="cellIs" dxfId="21" priority="10" stopIfTrue="1" operator="greaterThanOrEqual">
      <formula>$H$8</formula>
    </cfRule>
  </conditionalFormatting>
  <conditionalFormatting sqref="F17:G17">
    <cfRule type="cellIs" dxfId="20" priority="7" stopIfTrue="1" operator="notEqual">
      <formula>""</formula>
    </cfRule>
  </conditionalFormatting>
  <dataValidations disablePrompts="1" count="1">
    <dataValidation type="custom" allowBlank="1" showInputMessage="1" showErrorMessage="1" errorTitle="Attenzione" error="Importo con solo 2 (due) posizioni decimali!!!" sqref="F17:G63412" xr:uid="{00000000-0002-0000-0200-000000000000}">
      <formula1>F17=ROUND(F17,2)</formula1>
    </dataValidation>
  </dataValidations>
  <pageMargins left="0.7" right="0.7" top="0.78740157499999996" bottom="0.78740157499999996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19"/>
  <sheetViews>
    <sheetView topLeftCell="A91" workbookViewId="0">
      <selection activeCell="H47" sqref="H47"/>
    </sheetView>
  </sheetViews>
  <sheetFormatPr defaultColWidth="9.140625" defaultRowHeight="12.75" x14ac:dyDescent="0.2"/>
  <cols>
    <col min="1" max="1" width="5.42578125" style="33" customWidth="1"/>
    <col min="2" max="2" width="13" style="1" customWidth="1"/>
    <col min="3" max="3" width="2.140625" style="10" bestFit="1" customWidth="1"/>
    <col min="4" max="4" width="57.7109375" style="1" customWidth="1"/>
    <col min="5" max="5" width="16.7109375" style="1" customWidth="1"/>
    <col min="6" max="6" width="15" style="62" customWidth="1"/>
    <col min="7" max="7" width="17" style="91" customWidth="1"/>
    <col min="8" max="8" width="17" style="102" customWidth="1"/>
    <col min="9" max="11" width="9.140625" style="33"/>
    <col min="12" max="12" width="12.42578125" style="33" bestFit="1" customWidth="1"/>
    <col min="13" max="16384" width="9.140625" style="33"/>
  </cols>
  <sheetData>
    <row r="1" spans="1:13" ht="15" x14ac:dyDescent="0.25">
      <c r="A1" s="155" t="s">
        <v>285</v>
      </c>
      <c r="B1" s="156"/>
      <c r="C1" s="156"/>
      <c r="D1" s="156"/>
      <c r="E1" s="156"/>
      <c r="F1" s="156"/>
      <c r="G1" s="156"/>
      <c r="H1" s="156"/>
      <c r="I1" s="157"/>
      <c r="J1" s="26"/>
    </row>
    <row r="2" spans="1:13" x14ac:dyDescent="0.2">
      <c r="F2" s="1"/>
    </row>
    <row r="3" spans="1:13" x14ac:dyDescent="0.2">
      <c r="A3" s="1"/>
      <c r="F3" s="1"/>
    </row>
    <row r="4" spans="1:13" x14ac:dyDescent="0.2">
      <c r="A4" s="1"/>
      <c r="F4" s="1"/>
    </row>
    <row r="5" spans="1:13" ht="15" x14ac:dyDescent="0.2">
      <c r="A5" s="21"/>
      <c r="B5" s="21"/>
      <c r="C5" s="44"/>
      <c r="D5" s="22" t="s">
        <v>263</v>
      </c>
      <c r="E5" s="70"/>
      <c r="F5" s="23"/>
      <c r="G5" s="92"/>
      <c r="H5" s="103"/>
    </row>
    <row r="6" spans="1:13" x14ac:dyDescent="0.2">
      <c r="A6" s="1"/>
      <c r="F6" s="1"/>
      <c r="H6" s="91"/>
    </row>
    <row r="7" spans="1:13" x14ac:dyDescent="0.2">
      <c r="A7" s="21"/>
      <c r="B7" s="21"/>
      <c r="C7" s="44"/>
      <c r="D7" s="149" t="s">
        <v>284</v>
      </c>
      <c r="E7" s="150"/>
      <c r="F7" s="150"/>
      <c r="G7" s="151"/>
      <c r="H7" s="100">
        <f>SUM($H$15:$H$7542)</f>
        <v>119283.36999999997</v>
      </c>
    </row>
    <row r="8" spans="1:13" x14ac:dyDescent="0.2">
      <c r="F8" s="1"/>
    </row>
    <row r="9" spans="1:13" x14ac:dyDescent="0.2">
      <c r="F9" s="1"/>
    </row>
    <row r="10" spans="1:13" x14ac:dyDescent="0.2">
      <c r="F10" s="1"/>
      <c r="G10" s="93"/>
      <c r="H10" s="91"/>
    </row>
    <row r="11" spans="1:13" x14ac:dyDescent="0.2">
      <c r="F11" s="1"/>
      <c r="G11" s="93"/>
      <c r="H11" s="104"/>
    </row>
    <row r="12" spans="1:13" x14ac:dyDescent="0.2">
      <c r="A12" s="1"/>
      <c r="F12" s="1"/>
    </row>
    <row r="13" spans="1:13" ht="15" x14ac:dyDescent="0.25">
      <c r="A13" s="12"/>
      <c r="B13" s="3" t="s">
        <v>286</v>
      </c>
      <c r="C13" s="40"/>
      <c r="D13" s="3"/>
      <c r="E13" s="71"/>
      <c r="F13" s="3"/>
      <c r="G13" s="94"/>
    </row>
    <row r="14" spans="1:13" ht="40.5" x14ac:dyDescent="0.2">
      <c r="A14" s="13" t="s">
        <v>255</v>
      </c>
      <c r="B14" s="13" t="s">
        <v>256</v>
      </c>
      <c r="C14" s="13" t="s">
        <v>244</v>
      </c>
      <c r="D14" s="14" t="s">
        <v>242</v>
      </c>
      <c r="E14" s="13" t="s">
        <v>257</v>
      </c>
      <c r="F14" s="13" t="s">
        <v>258</v>
      </c>
      <c r="G14" s="95" t="s">
        <v>259</v>
      </c>
      <c r="H14" s="95" t="s">
        <v>260</v>
      </c>
      <c r="I14" s="16" t="s">
        <v>262</v>
      </c>
      <c r="L14" s="65"/>
      <c r="M14" s="36"/>
    </row>
    <row r="15" spans="1:13" x14ac:dyDescent="0.2">
      <c r="A15" s="55" t="str">
        <f ca="1">+IF(NOT(ISBLANK(INDIRECT("e"&amp;ROW()))),MAX(INDIRECT("a$14:A"&amp;ROW()-1))+1,"")</f>
        <v/>
      </c>
      <c r="B15" s="67" t="s">
        <v>1665</v>
      </c>
      <c r="C15" s="56"/>
      <c r="D15" s="57" t="s">
        <v>1666</v>
      </c>
      <c r="E15" s="68"/>
      <c r="F15" s="51"/>
      <c r="G15" s="99"/>
      <c r="H15" s="99" t="str">
        <f>+IF(AND(F15="",G15=""),"",ROUND(F15*G15,2))</f>
        <v/>
      </c>
      <c r="I15" s="60"/>
      <c r="J15" s="66"/>
    </row>
    <row r="16" spans="1:13" x14ac:dyDescent="0.2">
      <c r="A16" s="55" t="str">
        <f ca="1">+IF(NOT(ISBLANK(INDIRECT("e"&amp;ROW()))),MAX(INDIRECT("a$14:A"&amp;ROW()-1))+1,"")</f>
        <v/>
      </c>
      <c r="B16" s="67" t="s">
        <v>1667</v>
      </c>
      <c r="C16" s="56"/>
      <c r="D16" s="57" t="s">
        <v>294</v>
      </c>
      <c r="E16" s="68"/>
      <c r="F16" s="51"/>
      <c r="G16" s="99"/>
      <c r="H16" s="99" t="str">
        <f t="shared" ref="H16:H79" si="0">+IF(AND(F16="",G16=""),"",ROUND(F16*G16,2))</f>
        <v/>
      </c>
      <c r="I16" s="60"/>
      <c r="J16" s="66"/>
    </row>
    <row r="17" spans="1:12" x14ac:dyDescent="0.2">
      <c r="A17" s="55" t="str">
        <f ca="1">+IF(NOT(ISBLANK(INDIRECT("e"&amp;ROW()))),MAX(INDIRECT("a$14:A"&amp;ROW()-1))+1,"")</f>
        <v/>
      </c>
      <c r="B17" s="67" t="s">
        <v>1668</v>
      </c>
      <c r="C17" s="56"/>
      <c r="D17" s="57" t="s">
        <v>296</v>
      </c>
      <c r="E17" s="68"/>
      <c r="F17" s="51"/>
      <c r="G17" s="99"/>
      <c r="H17" s="99" t="str">
        <f t="shared" si="0"/>
        <v/>
      </c>
      <c r="I17" s="60"/>
      <c r="J17" s="66"/>
      <c r="L17" s="38"/>
    </row>
    <row r="18" spans="1:12" x14ac:dyDescent="0.2">
      <c r="A18" s="55">
        <v>412</v>
      </c>
      <c r="B18" s="67" t="s">
        <v>1669</v>
      </c>
      <c r="C18" s="56"/>
      <c r="D18" s="57" t="s">
        <v>302</v>
      </c>
      <c r="E18" s="58" t="s">
        <v>299</v>
      </c>
      <c r="F18" s="64">
        <v>30</v>
      </c>
      <c r="G18" s="101">
        <v>38.44</v>
      </c>
      <c r="H18" s="99">
        <f t="shared" si="0"/>
        <v>1153.2</v>
      </c>
      <c r="I18" s="60" t="s">
        <v>292</v>
      </c>
      <c r="J18" s="66"/>
      <c r="L18" s="37"/>
    </row>
    <row r="19" spans="1:12" x14ac:dyDescent="0.2">
      <c r="A19" s="55" t="str">
        <f ca="1">+IF(NOT(ISBLANK(INDIRECT("e"&amp;ROW()))),MAX(INDIRECT("a$14:A"&amp;ROW()-1))+1,"")</f>
        <v/>
      </c>
      <c r="B19" s="67" t="s">
        <v>1670</v>
      </c>
      <c r="C19" s="56"/>
      <c r="D19" s="57" t="s">
        <v>314</v>
      </c>
      <c r="E19" s="68"/>
      <c r="F19" s="51"/>
      <c r="G19" s="99"/>
      <c r="H19" s="99" t="str">
        <f t="shared" si="0"/>
        <v/>
      </c>
      <c r="I19" s="60"/>
      <c r="J19" s="66"/>
    </row>
    <row r="20" spans="1:12" x14ac:dyDescent="0.2">
      <c r="A20" s="55" t="str">
        <f ca="1">+IF(NOT(ISBLANK(INDIRECT("e"&amp;ROW()))),MAX(INDIRECT("a$14:A"&amp;ROW()-1))+1,"")</f>
        <v/>
      </c>
      <c r="B20" s="67" t="s">
        <v>1671</v>
      </c>
      <c r="C20" s="56"/>
      <c r="D20" s="57" t="s">
        <v>1672</v>
      </c>
      <c r="E20" s="68"/>
      <c r="F20" s="51"/>
      <c r="G20" s="99"/>
      <c r="H20" s="99" t="str">
        <f t="shared" si="0"/>
        <v/>
      </c>
      <c r="I20" s="60"/>
      <c r="J20" s="66"/>
    </row>
    <row r="21" spans="1:12" x14ac:dyDescent="0.2">
      <c r="A21" s="55" t="str">
        <f ca="1">+IF(NOT(ISBLANK(INDIRECT("e"&amp;ROW()))),MAX(INDIRECT("a$14:A"&amp;ROW()-1))+1,"")</f>
        <v/>
      </c>
      <c r="B21" s="67" t="s">
        <v>1673</v>
      </c>
      <c r="C21" s="56"/>
      <c r="D21" s="57" t="s">
        <v>1674</v>
      </c>
      <c r="E21" s="58"/>
      <c r="F21" s="64"/>
      <c r="G21" s="101"/>
      <c r="H21" s="99" t="str">
        <f t="shared" si="0"/>
        <v/>
      </c>
      <c r="I21" s="60"/>
      <c r="J21" s="66"/>
    </row>
    <row r="22" spans="1:12" x14ac:dyDescent="0.2">
      <c r="A22" s="55">
        <v>413</v>
      </c>
      <c r="B22" s="67" t="s">
        <v>1675</v>
      </c>
      <c r="C22" s="56"/>
      <c r="D22" s="57" t="s">
        <v>1676</v>
      </c>
      <c r="E22" s="58" t="s">
        <v>429</v>
      </c>
      <c r="F22" s="64">
        <v>3300</v>
      </c>
      <c r="G22" s="101">
        <v>9.16</v>
      </c>
      <c r="H22" s="99">
        <f t="shared" si="0"/>
        <v>30228</v>
      </c>
      <c r="I22" s="60" t="s">
        <v>292</v>
      </c>
      <c r="J22" s="66"/>
      <c r="L22" s="37"/>
    </row>
    <row r="23" spans="1:12" x14ac:dyDescent="0.2">
      <c r="A23" s="55">
        <v>414</v>
      </c>
      <c r="B23" s="67" t="s">
        <v>1677</v>
      </c>
      <c r="C23" s="56"/>
      <c r="D23" s="57" t="s">
        <v>1678</v>
      </c>
      <c r="E23" s="58" t="s">
        <v>429</v>
      </c>
      <c r="F23" s="64">
        <v>69600</v>
      </c>
      <c r="G23" s="101">
        <v>0.42</v>
      </c>
      <c r="H23" s="99">
        <f t="shared" si="0"/>
        <v>29232</v>
      </c>
      <c r="I23" s="60" t="s">
        <v>292</v>
      </c>
      <c r="J23" s="66"/>
      <c r="L23" s="38"/>
    </row>
    <row r="24" spans="1:12" ht="24" x14ac:dyDescent="0.2">
      <c r="A24" s="55" t="str">
        <f ca="1">+IF(NOT(ISBLANK(INDIRECT("e"&amp;ROW()))),MAX(INDIRECT("a$14:A"&amp;ROW()-1))+1,"")</f>
        <v/>
      </c>
      <c r="B24" s="67" t="s">
        <v>1679</v>
      </c>
      <c r="C24" s="59"/>
      <c r="D24" s="57" t="s">
        <v>1680</v>
      </c>
      <c r="E24" s="58"/>
      <c r="F24" s="64"/>
      <c r="G24" s="101"/>
      <c r="H24" s="99" t="str">
        <f t="shared" si="0"/>
        <v/>
      </c>
      <c r="I24" s="60"/>
      <c r="J24" s="66"/>
      <c r="L24" s="37"/>
    </row>
    <row r="25" spans="1:12" ht="24" x14ac:dyDescent="0.2">
      <c r="A25" s="55">
        <v>415</v>
      </c>
      <c r="B25" s="67" t="s">
        <v>1681</v>
      </c>
      <c r="C25" s="59"/>
      <c r="D25" s="57" t="s">
        <v>1682</v>
      </c>
      <c r="E25" s="58" t="s">
        <v>404</v>
      </c>
      <c r="F25" s="64">
        <v>240</v>
      </c>
      <c r="G25" s="101">
        <v>5.69</v>
      </c>
      <c r="H25" s="99">
        <f t="shared" si="0"/>
        <v>1365.6</v>
      </c>
      <c r="I25" s="60" t="s">
        <v>292</v>
      </c>
      <c r="J25" s="66"/>
    </row>
    <row r="26" spans="1:12" x14ac:dyDescent="0.2">
      <c r="A26" s="55">
        <v>416</v>
      </c>
      <c r="B26" s="67" t="s">
        <v>1683</v>
      </c>
      <c r="C26" s="59"/>
      <c r="D26" s="57" t="s">
        <v>1684</v>
      </c>
      <c r="E26" s="58" t="s">
        <v>404</v>
      </c>
      <c r="F26" s="64">
        <v>1440</v>
      </c>
      <c r="G26" s="101">
        <v>2.5</v>
      </c>
      <c r="H26" s="99">
        <f t="shared" si="0"/>
        <v>3600</v>
      </c>
      <c r="I26" s="60" t="s">
        <v>292</v>
      </c>
      <c r="J26" s="66"/>
    </row>
    <row r="27" spans="1:12" x14ac:dyDescent="0.2">
      <c r="A27" s="55" t="str">
        <f ca="1">+IF(NOT(ISBLANK(INDIRECT("e"&amp;ROW()))),MAX(INDIRECT("a$14:A"&amp;ROW()-1))+1,"")</f>
        <v/>
      </c>
      <c r="B27" s="67" t="s">
        <v>1685</v>
      </c>
      <c r="C27" s="59"/>
      <c r="D27" s="57" t="s">
        <v>1686</v>
      </c>
      <c r="E27" s="58"/>
      <c r="F27" s="64"/>
      <c r="G27" s="101"/>
      <c r="H27" s="99" t="str">
        <f t="shared" si="0"/>
        <v/>
      </c>
      <c r="I27" s="78"/>
      <c r="J27" s="66"/>
    </row>
    <row r="28" spans="1:12" x14ac:dyDescent="0.2">
      <c r="A28" s="55">
        <v>417</v>
      </c>
      <c r="B28" s="67" t="s">
        <v>1687</v>
      </c>
      <c r="C28" s="59"/>
      <c r="D28" s="57" t="s">
        <v>1688</v>
      </c>
      <c r="E28" s="58" t="s">
        <v>429</v>
      </c>
      <c r="F28" s="64">
        <v>280</v>
      </c>
      <c r="G28" s="101">
        <v>0.57999999999999996</v>
      </c>
      <c r="H28" s="99">
        <f t="shared" si="0"/>
        <v>162.4</v>
      </c>
      <c r="I28" s="60" t="s">
        <v>292</v>
      </c>
      <c r="J28" s="66"/>
      <c r="L28" s="37"/>
    </row>
    <row r="29" spans="1:12" x14ac:dyDescent="0.2">
      <c r="A29" s="55">
        <v>418</v>
      </c>
      <c r="B29" s="67" t="s">
        <v>1689</v>
      </c>
      <c r="C29" s="59"/>
      <c r="D29" s="57" t="s">
        <v>1690</v>
      </c>
      <c r="E29" s="58" t="s">
        <v>429</v>
      </c>
      <c r="F29" s="64">
        <v>40</v>
      </c>
      <c r="G29" s="101">
        <v>16.34</v>
      </c>
      <c r="H29" s="99">
        <f t="shared" si="0"/>
        <v>653.6</v>
      </c>
      <c r="I29" s="60" t="s">
        <v>292</v>
      </c>
      <c r="J29" s="66"/>
      <c r="L29" s="38"/>
    </row>
    <row r="30" spans="1:12" x14ac:dyDescent="0.2">
      <c r="A30" s="55" t="str">
        <f ca="1">+IF(NOT(ISBLANK(INDIRECT("e"&amp;ROW()))),MAX(INDIRECT("a$14:A"&amp;ROW()-1))+1,"")</f>
        <v/>
      </c>
      <c r="B30" s="67" t="s">
        <v>1691</v>
      </c>
      <c r="C30" s="69" t="s">
        <v>243</v>
      </c>
      <c r="D30" s="57" t="s">
        <v>1692</v>
      </c>
      <c r="E30" s="58"/>
      <c r="F30" s="64"/>
      <c r="G30" s="101"/>
      <c r="H30" s="99" t="str">
        <f t="shared" si="0"/>
        <v/>
      </c>
      <c r="I30" s="60"/>
      <c r="J30" s="66"/>
      <c r="L30" s="37"/>
    </row>
    <row r="31" spans="1:12" x14ac:dyDescent="0.2">
      <c r="A31" s="55">
        <v>419</v>
      </c>
      <c r="B31" s="67" t="s">
        <v>1693</v>
      </c>
      <c r="C31" s="69" t="s">
        <v>243</v>
      </c>
      <c r="D31" s="57" t="s">
        <v>1694</v>
      </c>
      <c r="E31" s="58" t="s">
        <v>1695</v>
      </c>
      <c r="F31" s="64">
        <v>240</v>
      </c>
      <c r="G31" s="101">
        <v>7.22</v>
      </c>
      <c r="H31" s="99">
        <f t="shared" si="0"/>
        <v>1732.8</v>
      </c>
      <c r="I31" s="60" t="s">
        <v>292</v>
      </c>
      <c r="J31" s="66"/>
    </row>
    <row r="32" spans="1:12" x14ac:dyDescent="0.2">
      <c r="A32" s="55" t="str">
        <f ca="1">+IF(NOT(ISBLANK(INDIRECT("e"&amp;ROW()))),MAX(INDIRECT("a$14:A"&amp;ROW()-1))+1,"")</f>
        <v/>
      </c>
      <c r="B32" s="67" t="s">
        <v>1696</v>
      </c>
      <c r="C32" s="59"/>
      <c r="D32" s="57" t="s">
        <v>289</v>
      </c>
      <c r="E32" s="68"/>
      <c r="F32" s="51"/>
      <c r="G32" s="99"/>
      <c r="H32" s="99" t="str">
        <f t="shared" si="0"/>
        <v/>
      </c>
      <c r="I32" s="60"/>
      <c r="J32" s="66"/>
    </row>
    <row r="33" spans="1:12" x14ac:dyDescent="0.2">
      <c r="A33" s="55" t="str">
        <f ca="1">+IF(NOT(ISBLANK(INDIRECT("e"&amp;ROW()))),MAX(INDIRECT("a$14:A"&amp;ROW()-1))+1,"")</f>
        <v/>
      </c>
      <c r="B33" s="67" t="s">
        <v>1697</v>
      </c>
      <c r="C33" s="59"/>
      <c r="D33" s="57" t="s">
        <v>1698</v>
      </c>
      <c r="E33" s="68"/>
      <c r="F33" s="51"/>
      <c r="G33" s="99"/>
      <c r="H33" s="99" t="str">
        <f t="shared" si="0"/>
        <v/>
      </c>
      <c r="I33" s="78"/>
      <c r="J33" s="66"/>
    </row>
    <row r="34" spans="1:12" x14ac:dyDescent="0.2">
      <c r="A34" s="55" t="str">
        <f ca="1">+IF(NOT(ISBLANK(INDIRECT("e"&amp;ROW()))),MAX(INDIRECT("a$14:A"&amp;ROW()-1))+1,"")</f>
        <v/>
      </c>
      <c r="B34" s="67" t="s">
        <v>1699</v>
      </c>
      <c r="C34" s="59"/>
      <c r="D34" s="57" t="s">
        <v>1700</v>
      </c>
      <c r="E34" s="58"/>
      <c r="F34" s="64"/>
      <c r="G34" s="101"/>
      <c r="H34" s="99" t="str">
        <f t="shared" si="0"/>
        <v/>
      </c>
      <c r="I34" s="60"/>
      <c r="J34" s="66"/>
      <c r="L34" s="37"/>
    </row>
    <row r="35" spans="1:12" x14ac:dyDescent="0.2">
      <c r="A35" s="55">
        <v>420</v>
      </c>
      <c r="B35" s="67" t="s">
        <v>1701</v>
      </c>
      <c r="C35" s="59"/>
      <c r="D35" s="57" t="s">
        <v>1702</v>
      </c>
      <c r="E35" s="58" t="s">
        <v>1703</v>
      </c>
      <c r="F35" s="64">
        <v>1</v>
      </c>
      <c r="G35" s="101">
        <v>307.89999999999998</v>
      </c>
      <c r="H35" s="99">
        <f t="shared" si="0"/>
        <v>307.89999999999998</v>
      </c>
      <c r="I35" s="60" t="s">
        <v>292</v>
      </c>
      <c r="J35" s="66"/>
      <c r="L35" s="38"/>
    </row>
    <row r="36" spans="1:12" x14ac:dyDescent="0.2">
      <c r="A36" s="55">
        <v>421</v>
      </c>
      <c r="B36" s="67" t="s">
        <v>1704</v>
      </c>
      <c r="C36" s="59"/>
      <c r="D36" s="57" t="s">
        <v>1705</v>
      </c>
      <c r="E36" s="58" t="s">
        <v>1703</v>
      </c>
      <c r="F36" s="64">
        <v>510</v>
      </c>
      <c r="G36" s="101">
        <v>7.33</v>
      </c>
      <c r="H36" s="99">
        <f t="shared" si="0"/>
        <v>3738.3</v>
      </c>
      <c r="I36" s="60" t="s">
        <v>292</v>
      </c>
      <c r="J36" s="66"/>
      <c r="L36" s="37"/>
    </row>
    <row r="37" spans="1:12" x14ac:dyDescent="0.2">
      <c r="A37" s="55" t="str">
        <f ca="1">+IF(NOT(ISBLANK(INDIRECT("e"&amp;ROW()))),MAX(INDIRECT("a$14:A"&amp;ROW()-1))+1,"")</f>
        <v/>
      </c>
      <c r="B37" s="67" t="s">
        <v>1706</v>
      </c>
      <c r="C37" s="59"/>
      <c r="D37" s="57" t="s">
        <v>1707</v>
      </c>
      <c r="E37" s="58"/>
      <c r="F37" s="64"/>
      <c r="G37" s="101"/>
      <c r="H37" s="99" t="str">
        <f t="shared" si="0"/>
        <v/>
      </c>
      <c r="I37" s="60"/>
      <c r="J37" s="66"/>
    </row>
    <row r="38" spans="1:12" x14ac:dyDescent="0.2">
      <c r="A38" s="55">
        <v>422</v>
      </c>
      <c r="B38" s="67" t="s">
        <v>1708</v>
      </c>
      <c r="C38" s="59"/>
      <c r="D38" s="57" t="s">
        <v>1709</v>
      </c>
      <c r="E38" s="58" t="s">
        <v>407</v>
      </c>
      <c r="F38" s="64">
        <v>1</v>
      </c>
      <c r="G38" s="101">
        <v>325.60000000000002</v>
      </c>
      <c r="H38" s="99">
        <f t="shared" si="0"/>
        <v>325.60000000000002</v>
      </c>
      <c r="I38" s="60" t="s">
        <v>292</v>
      </c>
      <c r="J38" s="66"/>
    </row>
    <row r="39" spans="1:12" x14ac:dyDescent="0.2">
      <c r="A39" s="55">
        <v>423</v>
      </c>
      <c r="B39" s="67" t="s">
        <v>1710</v>
      </c>
      <c r="C39" s="59"/>
      <c r="D39" s="57" t="s">
        <v>1711</v>
      </c>
      <c r="E39" s="58" t="s">
        <v>407</v>
      </c>
      <c r="F39" s="64">
        <v>17</v>
      </c>
      <c r="G39" s="101">
        <v>143</v>
      </c>
      <c r="H39" s="99">
        <f t="shared" si="0"/>
        <v>2431</v>
      </c>
      <c r="I39" s="60" t="s">
        <v>292</v>
      </c>
      <c r="J39" s="66"/>
      <c r="L39" s="37"/>
    </row>
    <row r="40" spans="1:12" x14ac:dyDescent="0.2">
      <c r="A40" s="55" t="str">
        <f ca="1">+IF(NOT(ISBLANK(INDIRECT("e"&amp;ROW()))),MAX(INDIRECT("a$14:A"&amp;ROW()-1))+1,"")</f>
        <v/>
      </c>
      <c r="B40" s="67" t="s">
        <v>1712</v>
      </c>
      <c r="C40" s="59"/>
      <c r="D40" s="57" t="s">
        <v>1713</v>
      </c>
      <c r="E40" s="68"/>
      <c r="F40" s="51"/>
      <c r="G40" s="99"/>
      <c r="H40" s="99" t="str">
        <f t="shared" si="0"/>
        <v/>
      </c>
      <c r="I40" s="60"/>
      <c r="J40" s="66"/>
      <c r="L40" s="38"/>
    </row>
    <row r="41" spans="1:12" x14ac:dyDescent="0.2">
      <c r="A41" s="55" t="str">
        <f ca="1">+IF(NOT(ISBLANK(INDIRECT("e"&amp;ROW()))),MAX(INDIRECT("a$14:A"&amp;ROW()-1))+1,"")</f>
        <v/>
      </c>
      <c r="B41" s="67" t="s">
        <v>1714</v>
      </c>
      <c r="C41" s="59"/>
      <c r="D41" s="57" t="s">
        <v>1715</v>
      </c>
      <c r="E41" s="58"/>
      <c r="F41" s="64"/>
      <c r="G41" s="101"/>
      <c r="H41" s="99" t="str">
        <f t="shared" si="0"/>
        <v/>
      </c>
      <c r="I41" s="60"/>
      <c r="J41" s="66"/>
      <c r="L41" s="37"/>
    </row>
    <row r="42" spans="1:12" x14ac:dyDescent="0.2">
      <c r="A42" s="55">
        <v>424</v>
      </c>
      <c r="B42" s="67" t="s">
        <v>1716</v>
      </c>
      <c r="C42" s="59"/>
      <c r="D42" s="57" t="s">
        <v>1717</v>
      </c>
      <c r="E42" s="58" t="s">
        <v>1718</v>
      </c>
      <c r="F42" s="64">
        <v>1</v>
      </c>
      <c r="G42" s="101">
        <v>311.86</v>
      </c>
      <c r="H42" s="99">
        <f t="shared" si="0"/>
        <v>311.86</v>
      </c>
      <c r="I42" s="60" t="s">
        <v>292</v>
      </c>
      <c r="J42" s="66"/>
    </row>
    <row r="43" spans="1:12" x14ac:dyDescent="0.2">
      <c r="A43" s="55" t="str">
        <f ca="1">+IF(NOT(ISBLANK(INDIRECT("e"&amp;ROW()))),MAX(INDIRECT("a$14:A"&amp;ROW()-1))+1,"")</f>
        <v/>
      </c>
      <c r="B43" s="67" t="s">
        <v>1719</v>
      </c>
      <c r="C43" s="59"/>
      <c r="D43" s="57" t="s">
        <v>1720</v>
      </c>
      <c r="E43" s="58"/>
      <c r="F43" s="64"/>
      <c r="G43" s="101"/>
      <c r="H43" s="99" t="str">
        <f t="shared" si="0"/>
        <v/>
      </c>
      <c r="I43" s="60"/>
      <c r="J43" s="66"/>
    </row>
    <row r="44" spans="1:12" x14ac:dyDescent="0.2">
      <c r="A44" s="55">
        <v>425</v>
      </c>
      <c r="B44" s="67" t="s">
        <v>1721</v>
      </c>
      <c r="C44" s="59"/>
      <c r="D44" s="57" t="s">
        <v>1722</v>
      </c>
      <c r="E44" s="58" t="s">
        <v>407</v>
      </c>
      <c r="F44" s="64">
        <v>180</v>
      </c>
      <c r="G44" s="101">
        <v>0.51</v>
      </c>
      <c r="H44" s="99">
        <f t="shared" si="0"/>
        <v>91.8</v>
      </c>
      <c r="I44" s="60" t="s">
        <v>292</v>
      </c>
      <c r="J44" s="66"/>
    </row>
    <row r="45" spans="1:12" x14ac:dyDescent="0.2">
      <c r="A45" s="55" t="str">
        <f ca="1">+IF(NOT(ISBLANK(INDIRECT("e"&amp;ROW()))),MAX(INDIRECT("a$14:A"&amp;ROW()-1))+1,"")</f>
        <v/>
      </c>
      <c r="B45" s="67" t="s">
        <v>1723</v>
      </c>
      <c r="C45" s="59"/>
      <c r="D45" s="57" t="s">
        <v>1724</v>
      </c>
      <c r="E45" s="58"/>
      <c r="F45" s="64"/>
      <c r="G45" s="101"/>
      <c r="H45" s="99" t="str">
        <f t="shared" si="0"/>
        <v/>
      </c>
      <c r="I45" s="60"/>
      <c r="J45" s="66"/>
      <c r="L45" s="37"/>
    </row>
    <row r="46" spans="1:12" x14ac:dyDescent="0.2">
      <c r="A46" s="55">
        <v>426</v>
      </c>
      <c r="B46" s="67" t="s">
        <v>1725</v>
      </c>
      <c r="C46" s="59"/>
      <c r="D46" s="57" t="s">
        <v>1726</v>
      </c>
      <c r="E46" s="58" t="s">
        <v>407</v>
      </c>
      <c r="F46" s="64">
        <v>180</v>
      </c>
      <c r="G46" s="101">
        <v>0.46</v>
      </c>
      <c r="H46" s="99">
        <f t="shared" si="0"/>
        <v>82.8</v>
      </c>
      <c r="I46" s="60" t="s">
        <v>292</v>
      </c>
      <c r="J46" s="66"/>
      <c r="L46" s="38"/>
    </row>
    <row r="47" spans="1:12" x14ac:dyDescent="0.2">
      <c r="A47" s="55" t="str">
        <f ca="1">+IF(NOT(ISBLANK(INDIRECT("e"&amp;ROW()))),MAX(INDIRECT("a$14:A"&amp;ROW()-1))+1,"")</f>
        <v/>
      </c>
      <c r="B47" s="67" t="s">
        <v>1727</v>
      </c>
      <c r="C47" s="59"/>
      <c r="D47" s="57" t="s">
        <v>1728</v>
      </c>
      <c r="E47" s="58"/>
      <c r="F47" s="64"/>
      <c r="G47" s="101"/>
      <c r="H47" s="99" t="str">
        <f t="shared" si="0"/>
        <v/>
      </c>
      <c r="I47" s="60"/>
      <c r="J47" s="66"/>
      <c r="L47" s="37"/>
    </row>
    <row r="48" spans="1:12" x14ac:dyDescent="0.2">
      <c r="A48" s="55">
        <v>427</v>
      </c>
      <c r="B48" s="67" t="s">
        <v>1729</v>
      </c>
      <c r="C48" s="59"/>
      <c r="D48" s="57" t="s">
        <v>1726</v>
      </c>
      <c r="E48" s="58" t="s">
        <v>407</v>
      </c>
      <c r="F48" s="64">
        <v>180</v>
      </c>
      <c r="G48" s="101">
        <v>0.46</v>
      </c>
      <c r="H48" s="99">
        <f t="shared" si="0"/>
        <v>82.8</v>
      </c>
      <c r="I48" s="60" t="s">
        <v>292</v>
      </c>
      <c r="J48" s="66"/>
    </row>
    <row r="49" spans="1:10" x14ac:dyDescent="0.2">
      <c r="A49" s="55" t="str">
        <f ca="1">+IF(NOT(ISBLANK(INDIRECT("e"&amp;ROW()))),MAX(INDIRECT("a$14:A"&amp;ROW()-1))+1,"")</f>
        <v/>
      </c>
      <c r="B49" s="67" t="s">
        <v>1730</v>
      </c>
      <c r="C49" s="59"/>
      <c r="D49" s="57" t="s">
        <v>1731</v>
      </c>
      <c r="E49" s="68"/>
      <c r="F49" s="51"/>
      <c r="G49" s="99"/>
      <c r="H49" s="99" t="str">
        <f t="shared" si="0"/>
        <v/>
      </c>
      <c r="I49" s="60"/>
      <c r="J49" s="66"/>
    </row>
    <row r="50" spans="1:10" x14ac:dyDescent="0.2">
      <c r="A50" s="55" t="str">
        <f ca="1">+IF(NOT(ISBLANK(INDIRECT("e"&amp;ROW()))),MAX(INDIRECT("a$14:A"&amp;ROW()-1))+1,"")</f>
        <v/>
      </c>
      <c r="B50" s="67" t="s">
        <v>1732</v>
      </c>
      <c r="C50" s="59"/>
      <c r="D50" s="57" t="s">
        <v>1733</v>
      </c>
      <c r="E50" s="58"/>
      <c r="F50" s="64"/>
      <c r="G50" s="101"/>
      <c r="H50" s="99" t="str">
        <f t="shared" si="0"/>
        <v/>
      </c>
      <c r="I50" s="60"/>
      <c r="J50" s="66"/>
    </row>
    <row r="51" spans="1:10" x14ac:dyDescent="0.2">
      <c r="A51" s="55">
        <v>428</v>
      </c>
      <c r="B51" s="67" t="s">
        <v>1734</v>
      </c>
      <c r="C51" s="59"/>
      <c r="D51" s="57" t="s">
        <v>1735</v>
      </c>
      <c r="E51" s="58" t="s">
        <v>404</v>
      </c>
      <c r="F51" s="64">
        <v>160</v>
      </c>
      <c r="G51" s="101">
        <v>6.09</v>
      </c>
      <c r="H51" s="99">
        <f t="shared" si="0"/>
        <v>974.4</v>
      </c>
      <c r="I51" s="60" t="s">
        <v>292</v>
      </c>
      <c r="J51" s="66"/>
    </row>
    <row r="52" spans="1:10" x14ac:dyDescent="0.2">
      <c r="A52" s="55">
        <v>429</v>
      </c>
      <c r="B52" s="67" t="s">
        <v>1736</v>
      </c>
      <c r="C52" s="59"/>
      <c r="D52" s="57" t="s">
        <v>1737</v>
      </c>
      <c r="E52" s="58" t="s">
        <v>404</v>
      </c>
      <c r="F52" s="64">
        <v>81600</v>
      </c>
      <c r="G52" s="101">
        <v>0.13</v>
      </c>
      <c r="H52" s="99">
        <f t="shared" si="0"/>
        <v>10608</v>
      </c>
      <c r="I52" s="60" t="s">
        <v>292</v>
      </c>
      <c r="J52" s="66"/>
    </row>
    <row r="53" spans="1:10" ht="24" x14ac:dyDescent="0.2">
      <c r="A53" s="55" t="str">
        <f ca="1">+IF(NOT(ISBLANK(INDIRECT("e"&amp;ROW()))),MAX(INDIRECT("a$14:A"&amp;ROW()-1))+1,"")</f>
        <v/>
      </c>
      <c r="B53" s="67" t="s">
        <v>1738</v>
      </c>
      <c r="C53" s="59"/>
      <c r="D53" s="57" t="s">
        <v>1739</v>
      </c>
      <c r="E53" s="58"/>
      <c r="F53" s="64"/>
      <c r="G53" s="101"/>
      <c r="H53" s="99" t="str">
        <f t="shared" si="0"/>
        <v/>
      </c>
      <c r="I53" s="60"/>
      <c r="J53" s="66"/>
    </row>
    <row r="54" spans="1:10" x14ac:dyDescent="0.2">
      <c r="A54" s="55">
        <v>430</v>
      </c>
      <c r="B54" s="67" t="s">
        <v>1740</v>
      </c>
      <c r="C54" s="59"/>
      <c r="D54" s="57" t="s">
        <v>1735</v>
      </c>
      <c r="E54" s="58" t="s">
        <v>404</v>
      </c>
      <c r="F54" s="64">
        <v>90</v>
      </c>
      <c r="G54" s="101">
        <v>25.51</v>
      </c>
      <c r="H54" s="99">
        <f t="shared" si="0"/>
        <v>2295.9</v>
      </c>
      <c r="I54" s="60" t="s">
        <v>292</v>
      </c>
      <c r="J54" s="66"/>
    </row>
    <row r="55" spans="1:10" x14ac:dyDescent="0.2">
      <c r="A55" s="55">
        <v>431</v>
      </c>
      <c r="B55" s="67" t="s">
        <v>1741</v>
      </c>
      <c r="C55" s="59"/>
      <c r="D55" s="57" t="s">
        <v>1742</v>
      </c>
      <c r="E55" s="58" t="s">
        <v>404</v>
      </c>
      <c r="F55" s="64">
        <v>1530</v>
      </c>
      <c r="G55" s="101">
        <v>4.49</v>
      </c>
      <c r="H55" s="99">
        <f t="shared" si="0"/>
        <v>6869.7</v>
      </c>
      <c r="I55" s="60" t="s">
        <v>292</v>
      </c>
      <c r="J55" s="66"/>
    </row>
    <row r="56" spans="1:10" ht="24" x14ac:dyDescent="0.2">
      <c r="A56" s="55" t="str">
        <f ca="1">+IF(NOT(ISBLANK(INDIRECT("e"&amp;ROW()))),MAX(INDIRECT("a$14:A"&amp;ROW()-1))+1,"")</f>
        <v/>
      </c>
      <c r="B56" s="67" t="s">
        <v>1743</v>
      </c>
      <c r="C56" s="59"/>
      <c r="D56" s="57" t="s">
        <v>1744</v>
      </c>
      <c r="E56" s="58"/>
      <c r="F56" s="64"/>
      <c r="G56" s="101"/>
      <c r="H56" s="99" t="str">
        <f t="shared" si="0"/>
        <v/>
      </c>
      <c r="I56" s="60"/>
      <c r="J56" s="66"/>
    </row>
    <row r="57" spans="1:10" x14ac:dyDescent="0.2">
      <c r="A57" s="55">
        <v>432</v>
      </c>
      <c r="B57" s="67" t="s">
        <v>1745</v>
      </c>
      <c r="C57" s="59"/>
      <c r="D57" s="57" t="s">
        <v>1746</v>
      </c>
      <c r="E57" s="58" t="s">
        <v>429</v>
      </c>
      <c r="F57" s="64">
        <v>180</v>
      </c>
      <c r="G57" s="101">
        <v>7.73</v>
      </c>
      <c r="H57" s="99">
        <f t="shared" si="0"/>
        <v>1391.4</v>
      </c>
      <c r="I57" s="60" t="s">
        <v>292</v>
      </c>
      <c r="J57" s="66"/>
    </row>
    <row r="58" spans="1:10" x14ac:dyDescent="0.2">
      <c r="A58" s="55">
        <v>433</v>
      </c>
      <c r="B58" s="67" t="s">
        <v>1747</v>
      </c>
      <c r="C58" s="59"/>
      <c r="D58" s="57" t="s">
        <v>1748</v>
      </c>
      <c r="E58" s="58" t="s">
        <v>429</v>
      </c>
      <c r="F58" s="64">
        <v>3060</v>
      </c>
      <c r="G58" s="101">
        <v>1.49</v>
      </c>
      <c r="H58" s="99">
        <f t="shared" si="0"/>
        <v>4559.3999999999996</v>
      </c>
      <c r="I58" s="60" t="s">
        <v>292</v>
      </c>
      <c r="J58" s="66"/>
    </row>
    <row r="59" spans="1:10" x14ac:dyDescent="0.2">
      <c r="A59" s="55" t="str">
        <f ca="1">+IF(NOT(ISBLANK(INDIRECT("e"&amp;ROW()))),MAX(INDIRECT("a$14:A"&amp;ROW()-1))+1,"")</f>
        <v/>
      </c>
      <c r="B59" s="67" t="s">
        <v>1749</v>
      </c>
      <c r="C59" s="59"/>
      <c r="D59" s="57" t="s">
        <v>1750</v>
      </c>
      <c r="E59" s="58"/>
      <c r="F59" s="64"/>
      <c r="G59" s="101"/>
      <c r="H59" s="99" t="str">
        <f t="shared" si="0"/>
        <v/>
      </c>
      <c r="I59" s="60"/>
      <c r="J59" s="66"/>
    </row>
    <row r="60" spans="1:10" x14ac:dyDescent="0.2">
      <c r="A60" s="55">
        <v>434</v>
      </c>
      <c r="B60" s="67" t="s">
        <v>1751</v>
      </c>
      <c r="C60" s="59"/>
      <c r="D60" s="57" t="s">
        <v>1752</v>
      </c>
      <c r="E60" s="58" t="s">
        <v>429</v>
      </c>
      <c r="F60" s="64">
        <v>10</v>
      </c>
      <c r="G60" s="101">
        <v>6.99</v>
      </c>
      <c r="H60" s="99">
        <f t="shared" si="0"/>
        <v>69.900000000000006</v>
      </c>
      <c r="I60" s="60" t="s">
        <v>292</v>
      </c>
      <c r="J60" s="66"/>
    </row>
    <row r="61" spans="1:10" x14ac:dyDescent="0.2">
      <c r="A61" s="55">
        <v>435</v>
      </c>
      <c r="B61" s="67" t="s">
        <v>1753</v>
      </c>
      <c r="C61" s="59"/>
      <c r="D61" s="57" t="s">
        <v>1748</v>
      </c>
      <c r="E61" s="58" t="s">
        <v>429</v>
      </c>
      <c r="F61" s="64">
        <v>170</v>
      </c>
      <c r="G61" s="101">
        <v>2.5299999999999998</v>
      </c>
      <c r="H61" s="99">
        <f t="shared" si="0"/>
        <v>430.1</v>
      </c>
      <c r="I61" s="60" t="s">
        <v>292</v>
      </c>
      <c r="J61" s="66"/>
    </row>
    <row r="62" spans="1:10" x14ac:dyDescent="0.2">
      <c r="A62" s="55" t="str">
        <f ca="1">+IF(NOT(ISBLANK(INDIRECT("e"&amp;ROW()))),MAX(INDIRECT("a$14:A"&amp;ROW()-1))+1,"")</f>
        <v/>
      </c>
      <c r="B62" s="67" t="s">
        <v>1754</v>
      </c>
      <c r="C62" s="69" t="s">
        <v>243</v>
      </c>
      <c r="D62" s="57" t="s">
        <v>1755</v>
      </c>
      <c r="E62" s="58"/>
      <c r="F62" s="64"/>
      <c r="G62" s="101"/>
      <c r="H62" s="99" t="str">
        <f t="shared" si="0"/>
        <v/>
      </c>
      <c r="I62" s="60"/>
      <c r="J62" s="66"/>
    </row>
    <row r="63" spans="1:10" ht="24" x14ac:dyDescent="0.2">
      <c r="A63" s="55">
        <v>436</v>
      </c>
      <c r="B63" s="67" t="s">
        <v>1756</v>
      </c>
      <c r="C63" s="69" t="s">
        <v>243</v>
      </c>
      <c r="D63" s="57" t="s">
        <v>1757</v>
      </c>
      <c r="E63" s="58" t="s">
        <v>694</v>
      </c>
      <c r="F63" s="64">
        <v>3</v>
      </c>
      <c r="G63" s="101">
        <v>96.6</v>
      </c>
      <c r="H63" s="99">
        <f t="shared" si="0"/>
        <v>289.8</v>
      </c>
      <c r="I63" s="60" t="s">
        <v>292</v>
      </c>
      <c r="J63" s="66"/>
    </row>
    <row r="64" spans="1:10" x14ac:dyDescent="0.2">
      <c r="A64" s="55">
        <v>437</v>
      </c>
      <c r="B64" s="67" t="s">
        <v>1758</v>
      </c>
      <c r="C64" s="69" t="s">
        <v>243</v>
      </c>
      <c r="D64" s="57" t="s">
        <v>1759</v>
      </c>
      <c r="E64" s="58" t="s">
        <v>694</v>
      </c>
      <c r="F64" s="64">
        <v>3</v>
      </c>
      <c r="G64" s="101">
        <v>98.26</v>
      </c>
      <c r="H64" s="99">
        <f t="shared" si="0"/>
        <v>294.77999999999997</v>
      </c>
      <c r="I64" s="60" t="s">
        <v>292</v>
      </c>
      <c r="J64" s="66"/>
    </row>
    <row r="65" spans="1:10" x14ac:dyDescent="0.2">
      <c r="A65" s="55" t="str">
        <f ca="1">+IF(NOT(ISBLANK(INDIRECT("e"&amp;ROW()))),MAX(INDIRECT("a$14:A"&amp;ROW()-1))+1,"")</f>
        <v/>
      </c>
      <c r="B65" s="67" t="s">
        <v>1760</v>
      </c>
      <c r="C65" s="59"/>
      <c r="D65" s="57" t="s">
        <v>1761</v>
      </c>
      <c r="E65" s="68"/>
      <c r="F65" s="51"/>
      <c r="G65" s="99"/>
      <c r="H65" s="99" t="str">
        <f t="shared" si="0"/>
        <v/>
      </c>
      <c r="I65" s="60"/>
      <c r="J65" s="66"/>
    </row>
    <row r="66" spans="1:10" x14ac:dyDescent="0.2">
      <c r="A66" s="55" t="str">
        <f ca="1">+IF(NOT(ISBLANK(INDIRECT("e"&amp;ROW()))),MAX(INDIRECT("a$14:A"&amp;ROW()-1))+1,"")</f>
        <v/>
      </c>
      <c r="B66" s="67" t="s">
        <v>1762</v>
      </c>
      <c r="C66" s="59"/>
      <c r="D66" s="57" t="s">
        <v>1763</v>
      </c>
      <c r="E66" s="58"/>
      <c r="F66" s="64"/>
      <c r="G66" s="101"/>
      <c r="H66" s="99" t="str">
        <f t="shared" si="0"/>
        <v/>
      </c>
      <c r="I66" s="60"/>
      <c r="J66" s="66"/>
    </row>
    <row r="67" spans="1:10" x14ac:dyDescent="0.2">
      <c r="A67" s="55">
        <v>438</v>
      </c>
      <c r="B67" s="67" t="s">
        <v>1764</v>
      </c>
      <c r="C67" s="59"/>
      <c r="D67" s="57" t="s">
        <v>1765</v>
      </c>
      <c r="E67" s="58" t="s">
        <v>407</v>
      </c>
      <c r="F67" s="64">
        <v>36</v>
      </c>
      <c r="G67" s="101">
        <v>2.39</v>
      </c>
      <c r="H67" s="99">
        <f t="shared" si="0"/>
        <v>86.04</v>
      </c>
      <c r="I67" s="60" t="s">
        <v>292</v>
      </c>
      <c r="J67" s="66"/>
    </row>
    <row r="68" spans="1:10" x14ac:dyDescent="0.2">
      <c r="A68" s="55" t="str">
        <f ca="1">+IF(NOT(ISBLANK(INDIRECT("e"&amp;ROW()))),MAX(INDIRECT("a$14:A"&amp;ROW()-1))+1,"")</f>
        <v/>
      </c>
      <c r="B68" s="67" t="s">
        <v>1766</v>
      </c>
      <c r="C68" s="69" t="s">
        <v>243</v>
      </c>
      <c r="D68" s="57" t="s">
        <v>1767</v>
      </c>
      <c r="E68" s="58"/>
      <c r="F68" s="64"/>
      <c r="G68" s="101"/>
      <c r="H68" s="99" t="str">
        <f t="shared" si="0"/>
        <v/>
      </c>
      <c r="I68" s="60"/>
      <c r="J68" s="66"/>
    </row>
    <row r="69" spans="1:10" x14ac:dyDescent="0.2">
      <c r="A69" s="55">
        <v>439</v>
      </c>
      <c r="B69" s="67" t="s">
        <v>1768</v>
      </c>
      <c r="C69" s="69" t="s">
        <v>243</v>
      </c>
      <c r="D69" s="57" t="s">
        <v>1769</v>
      </c>
      <c r="E69" s="58" t="s">
        <v>694</v>
      </c>
      <c r="F69" s="64">
        <v>2</v>
      </c>
      <c r="G69" s="101">
        <v>27.13</v>
      </c>
      <c r="H69" s="99">
        <f t="shared" si="0"/>
        <v>54.26</v>
      </c>
      <c r="I69" s="60" t="s">
        <v>292</v>
      </c>
      <c r="J69" s="66"/>
    </row>
    <row r="70" spans="1:10" x14ac:dyDescent="0.2">
      <c r="A70" s="55" t="str">
        <f ca="1">+IF(NOT(ISBLANK(INDIRECT("e"&amp;ROW()))),MAX(INDIRECT("a$14:A"&amp;ROW()-1))+1,"")</f>
        <v/>
      </c>
      <c r="B70" s="67" t="s">
        <v>1770</v>
      </c>
      <c r="C70" s="59"/>
      <c r="D70" s="57" t="s">
        <v>1771</v>
      </c>
      <c r="E70" s="68"/>
      <c r="F70" s="51"/>
      <c r="G70" s="99"/>
      <c r="H70" s="99" t="str">
        <f t="shared" si="0"/>
        <v/>
      </c>
      <c r="I70" s="60"/>
      <c r="J70" s="66"/>
    </row>
    <row r="71" spans="1:10" x14ac:dyDescent="0.2">
      <c r="A71" s="55" t="str">
        <f ca="1">+IF(NOT(ISBLANK(INDIRECT("e"&amp;ROW()))),MAX(INDIRECT("a$14:A"&amp;ROW()-1))+1,"")</f>
        <v/>
      </c>
      <c r="B71" s="67" t="s">
        <v>1772</v>
      </c>
      <c r="C71" s="59"/>
      <c r="D71" s="57" t="s">
        <v>1773</v>
      </c>
      <c r="E71" s="68"/>
      <c r="F71" s="51"/>
      <c r="G71" s="99"/>
      <c r="H71" s="99" t="str">
        <f t="shared" si="0"/>
        <v/>
      </c>
      <c r="I71" s="60"/>
      <c r="J71" s="66"/>
    </row>
    <row r="72" spans="1:10" ht="24" x14ac:dyDescent="0.2">
      <c r="A72" s="55" t="str">
        <f ca="1">+IF(NOT(ISBLANK(INDIRECT("e"&amp;ROW()))),MAX(INDIRECT("a$14:A"&amp;ROW()-1))+1,"")</f>
        <v/>
      </c>
      <c r="B72" s="67" t="s">
        <v>1774</v>
      </c>
      <c r="C72" s="59"/>
      <c r="D72" s="57" t="s">
        <v>1775</v>
      </c>
      <c r="E72" s="58"/>
      <c r="F72" s="64"/>
      <c r="G72" s="101"/>
      <c r="H72" s="99" t="str">
        <f t="shared" si="0"/>
        <v/>
      </c>
      <c r="I72" s="60"/>
      <c r="J72" s="66"/>
    </row>
    <row r="73" spans="1:10" x14ac:dyDescent="0.2">
      <c r="A73" s="55">
        <v>440</v>
      </c>
      <c r="B73" s="67" t="s">
        <v>1776</v>
      </c>
      <c r="C73" s="59"/>
      <c r="D73" s="57" t="s">
        <v>1777</v>
      </c>
      <c r="E73" s="58" t="s">
        <v>1695</v>
      </c>
      <c r="F73" s="64">
        <v>14</v>
      </c>
      <c r="G73" s="101">
        <v>85.97</v>
      </c>
      <c r="H73" s="99">
        <f t="shared" si="0"/>
        <v>1203.58</v>
      </c>
      <c r="I73" s="60" t="s">
        <v>292</v>
      </c>
      <c r="J73" s="66"/>
    </row>
    <row r="74" spans="1:10" x14ac:dyDescent="0.2">
      <c r="A74" s="55">
        <v>441</v>
      </c>
      <c r="B74" s="67" t="s">
        <v>1778</v>
      </c>
      <c r="C74" s="59"/>
      <c r="D74" s="57" t="s">
        <v>1779</v>
      </c>
      <c r="E74" s="58" t="s">
        <v>1718</v>
      </c>
      <c r="F74" s="64">
        <v>6</v>
      </c>
      <c r="G74" s="101">
        <v>282.76</v>
      </c>
      <c r="H74" s="99">
        <f t="shared" si="0"/>
        <v>1696.56</v>
      </c>
      <c r="I74" s="60" t="s">
        <v>292</v>
      </c>
      <c r="J74" s="66"/>
    </row>
    <row r="75" spans="1:10" x14ac:dyDescent="0.2">
      <c r="A75" s="55" t="str">
        <f ca="1">+IF(NOT(ISBLANK(INDIRECT("e"&amp;ROW()))),MAX(INDIRECT("a$14:A"&amp;ROW()-1))+1,"")</f>
        <v/>
      </c>
      <c r="B75" s="67" t="s">
        <v>1780</v>
      </c>
      <c r="C75" s="59"/>
      <c r="D75" s="57" t="s">
        <v>1781</v>
      </c>
      <c r="E75" s="58"/>
      <c r="F75" s="64"/>
      <c r="G75" s="101"/>
      <c r="H75" s="99" t="str">
        <f t="shared" si="0"/>
        <v/>
      </c>
      <c r="I75" s="60"/>
      <c r="J75" s="66"/>
    </row>
    <row r="76" spans="1:10" x14ac:dyDescent="0.2">
      <c r="A76" s="55">
        <v>442</v>
      </c>
      <c r="B76" s="67" t="s">
        <v>1782</v>
      </c>
      <c r="C76" s="59"/>
      <c r="D76" s="57" t="s">
        <v>1783</v>
      </c>
      <c r="E76" s="58" t="s">
        <v>1703</v>
      </c>
      <c r="F76" s="64">
        <v>80</v>
      </c>
      <c r="G76" s="101">
        <v>4.5</v>
      </c>
      <c r="H76" s="99">
        <f t="shared" si="0"/>
        <v>360</v>
      </c>
      <c r="I76" s="60" t="s">
        <v>292</v>
      </c>
      <c r="J76" s="66"/>
    </row>
    <row r="77" spans="1:10" x14ac:dyDescent="0.2">
      <c r="A77" s="55">
        <v>443</v>
      </c>
      <c r="B77" s="67" t="s">
        <v>1784</v>
      </c>
      <c r="C77" s="59"/>
      <c r="D77" s="57" t="s">
        <v>1785</v>
      </c>
      <c r="E77" s="58" t="s">
        <v>1703</v>
      </c>
      <c r="F77" s="64">
        <v>80</v>
      </c>
      <c r="G77" s="101">
        <v>1.9</v>
      </c>
      <c r="H77" s="99">
        <f t="shared" si="0"/>
        <v>152</v>
      </c>
      <c r="I77" s="60" t="s">
        <v>292</v>
      </c>
      <c r="J77" s="66"/>
    </row>
    <row r="78" spans="1:10" x14ac:dyDescent="0.2">
      <c r="A78" s="55" t="str">
        <f ca="1">+IF(NOT(ISBLANK(INDIRECT("e"&amp;ROW()))),MAX(INDIRECT("a$14:A"&amp;ROW()-1))+1,"")</f>
        <v/>
      </c>
      <c r="B78" s="67" t="s">
        <v>1786</v>
      </c>
      <c r="C78" s="59"/>
      <c r="D78" s="57" t="s">
        <v>1787</v>
      </c>
      <c r="E78" s="58"/>
      <c r="F78" s="64"/>
      <c r="G78" s="101"/>
      <c r="H78" s="99" t="str">
        <f t="shared" si="0"/>
        <v/>
      </c>
      <c r="I78" s="60"/>
      <c r="J78" s="66"/>
    </row>
    <row r="79" spans="1:10" x14ac:dyDescent="0.2">
      <c r="A79" s="55">
        <v>444</v>
      </c>
      <c r="B79" s="67" t="s">
        <v>1788</v>
      </c>
      <c r="C79" s="59"/>
      <c r="D79" s="57" t="s">
        <v>1789</v>
      </c>
      <c r="E79" s="58" t="s">
        <v>1703</v>
      </c>
      <c r="F79" s="64">
        <v>80</v>
      </c>
      <c r="G79" s="101">
        <v>0.6</v>
      </c>
      <c r="H79" s="99">
        <f t="shared" si="0"/>
        <v>48</v>
      </c>
      <c r="I79" s="60" t="s">
        <v>292</v>
      </c>
      <c r="J79" s="66"/>
    </row>
    <row r="80" spans="1:10" x14ac:dyDescent="0.2">
      <c r="A80" s="55">
        <v>445</v>
      </c>
      <c r="B80" s="67" t="s">
        <v>1790</v>
      </c>
      <c r="C80" s="59"/>
      <c r="D80" s="57" t="s">
        <v>1791</v>
      </c>
      <c r="E80" s="58" t="s">
        <v>1703</v>
      </c>
      <c r="F80" s="64">
        <v>80</v>
      </c>
      <c r="G80" s="101">
        <v>1.49</v>
      </c>
      <c r="H80" s="99">
        <f t="shared" ref="H80:H112" si="1">+IF(AND(F80="",G80=""),"",ROUND(F80*G80,2))</f>
        <v>119.2</v>
      </c>
      <c r="I80" s="60" t="s">
        <v>292</v>
      </c>
      <c r="J80" s="66"/>
    </row>
    <row r="81" spans="1:10" x14ac:dyDescent="0.2">
      <c r="A81" s="55" t="str">
        <f t="shared" ref="A81:A97" ca="1" si="2">+IF(NOT(ISBLANK(INDIRECT("e"&amp;ROW()))),MAX(INDIRECT("a$14:A"&amp;ROW()-1))+1,"")</f>
        <v/>
      </c>
      <c r="B81" s="67" t="s">
        <v>1792</v>
      </c>
      <c r="C81" s="59"/>
      <c r="D81" s="57" t="s">
        <v>1793</v>
      </c>
      <c r="E81" s="58"/>
      <c r="F81" s="64"/>
      <c r="G81" s="101"/>
      <c r="H81" s="99" t="str">
        <f t="shared" si="1"/>
        <v/>
      </c>
      <c r="I81" s="60"/>
      <c r="J81" s="66"/>
    </row>
    <row r="82" spans="1:10" x14ac:dyDescent="0.2">
      <c r="A82" s="55">
        <v>446</v>
      </c>
      <c r="B82" s="67" t="s">
        <v>1794</v>
      </c>
      <c r="C82" s="59"/>
      <c r="D82" s="57" t="s">
        <v>1795</v>
      </c>
      <c r="E82" s="58" t="s">
        <v>1703</v>
      </c>
      <c r="F82" s="64">
        <v>48</v>
      </c>
      <c r="G82" s="101">
        <v>2.75</v>
      </c>
      <c r="H82" s="99">
        <f t="shared" si="1"/>
        <v>132</v>
      </c>
      <c r="I82" s="60" t="s">
        <v>292</v>
      </c>
      <c r="J82" s="66"/>
    </row>
    <row r="83" spans="1:10" x14ac:dyDescent="0.2">
      <c r="A83" s="55" t="str">
        <f t="shared" ca="1" si="2"/>
        <v/>
      </c>
      <c r="B83" s="67" t="s">
        <v>1796</v>
      </c>
      <c r="C83" s="59"/>
      <c r="D83" s="57" t="s">
        <v>1797</v>
      </c>
      <c r="E83" s="58"/>
      <c r="F83" s="64"/>
      <c r="G83" s="101"/>
      <c r="H83" s="99" t="str">
        <f t="shared" si="1"/>
        <v/>
      </c>
      <c r="I83" s="60"/>
      <c r="J83" s="66"/>
    </row>
    <row r="84" spans="1:10" x14ac:dyDescent="0.2">
      <c r="A84" s="55">
        <v>447</v>
      </c>
      <c r="B84" s="67" t="s">
        <v>1798</v>
      </c>
      <c r="C84" s="59"/>
      <c r="D84" s="57" t="s">
        <v>1799</v>
      </c>
      <c r="E84" s="58" t="s">
        <v>1703</v>
      </c>
      <c r="F84" s="64">
        <v>48</v>
      </c>
      <c r="G84" s="101">
        <v>3.33</v>
      </c>
      <c r="H84" s="99">
        <f t="shared" si="1"/>
        <v>159.84</v>
      </c>
      <c r="I84" s="60" t="s">
        <v>292</v>
      </c>
      <c r="J84" s="66"/>
    </row>
    <row r="85" spans="1:10" x14ac:dyDescent="0.2">
      <c r="A85" s="55" t="str">
        <f t="shared" ca="1" si="2"/>
        <v/>
      </c>
      <c r="B85" s="67" t="s">
        <v>1800</v>
      </c>
      <c r="C85" s="59"/>
      <c r="D85" s="57" t="s">
        <v>1801</v>
      </c>
      <c r="E85" s="58"/>
      <c r="F85" s="64"/>
      <c r="G85" s="101"/>
      <c r="H85" s="99" t="str">
        <f t="shared" si="1"/>
        <v/>
      </c>
      <c r="I85" s="60"/>
      <c r="J85" s="66"/>
    </row>
    <row r="86" spans="1:10" x14ac:dyDescent="0.2">
      <c r="A86" s="55">
        <v>448</v>
      </c>
      <c r="B86" s="67" t="s">
        <v>1802</v>
      </c>
      <c r="C86" s="59"/>
      <c r="D86" s="57" t="s">
        <v>1803</v>
      </c>
      <c r="E86" s="58" t="s">
        <v>1703</v>
      </c>
      <c r="F86" s="64">
        <v>180</v>
      </c>
      <c r="G86" s="101">
        <v>2.84</v>
      </c>
      <c r="H86" s="99">
        <f t="shared" si="1"/>
        <v>511.2</v>
      </c>
      <c r="I86" s="60" t="s">
        <v>292</v>
      </c>
      <c r="J86" s="66"/>
    </row>
    <row r="87" spans="1:10" x14ac:dyDescent="0.2">
      <c r="A87" s="55">
        <v>449</v>
      </c>
      <c r="B87" s="67" t="s">
        <v>1804</v>
      </c>
      <c r="C87" s="59"/>
      <c r="D87" s="57" t="s">
        <v>1805</v>
      </c>
      <c r="E87" s="58" t="s">
        <v>1703</v>
      </c>
      <c r="F87" s="64">
        <v>10</v>
      </c>
      <c r="G87" s="101">
        <v>10.55</v>
      </c>
      <c r="H87" s="99">
        <f t="shared" si="1"/>
        <v>105.5</v>
      </c>
      <c r="I87" s="60" t="s">
        <v>292</v>
      </c>
      <c r="J87" s="66"/>
    </row>
    <row r="88" spans="1:10" x14ac:dyDescent="0.2">
      <c r="A88" s="55" t="str">
        <f t="shared" ca="1" si="2"/>
        <v/>
      </c>
      <c r="B88" s="67" t="s">
        <v>1806</v>
      </c>
      <c r="C88" s="59"/>
      <c r="D88" s="57" t="s">
        <v>1807</v>
      </c>
      <c r="E88" s="58"/>
      <c r="F88" s="64"/>
      <c r="G88" s="101"/>
      <c r="H88" s="99" t="str">
        <f t="shared" si="1"/>
        <v/>
      </c>
      <c r="I88" s="60"/>
      <c r="J88" s="66"/>
    </row>
    <row r="89" spans="1:10" x14ac:dyDescent="0.2">
      <c r="A89" s="55">
        <v>450</v>
      </c>
      <c r="B89" s="67" t="s">
        <v>1808</v>
      </c>
      <c r="C89" s="59"/>
      <c r="D89" s="57" t="s">
        <v>1809</v>
      </c>
      <c r="E89" s="58" t="s">
        <v>1703</v>
      </c>
      <c r="F89" s="64">
        <v>3</v>
      </c>
      <c r="G89" s="101">
        <v>19.53</v>
      </c>
      <c r="H89" s="99">
        <f t="shared" si="1"/>
        <v>58.59</v>
      </c>
      <c r="I89" s="60" t="s">
        <v>292</v>
      </c>
      <c r="J89" s="66"/>
    </row>
    <row r="90" spans="1:10" x14ac:dyDescent="0.2">
      <c r="A90" s="55">
        <v>451</v>
      </c>
      <c r="B90" s="67" t="s">
        <v>1810</v>
      </c>
      <c r="C90" s="59"/>
      <c r="D90" s="57" t="s">
        <v>1811</v>
      </c>
      <c r="E90" s="58" t="s">
        <v>1703</v>
      </c>
      <c r="F90" s="64">
        <v>3</v>
      </c>
      <c r="G90" s="101">
        <v>12.08</v>
      </c>
      <c r="H90" s="99">
        <f t="shared" si="1"/>
        <v>36.24</v>
      </c>
      <c r="I90" s="60" t="s">
        <v>292</v>
      </c>
      <c r="J90" s="66"/>
    </row>
    <row r="91" spans="1:10" ht="24" x14ac:dyDescent="0.2">
      <c r="A91" s="55" t="str">
        <f t="shared" ca="1" si="2"/>
        <v/>
      </c>
      <c r="B91" s="67" t="s">
        <v>1812</v>
      </c>
      <c r="C91" s="59"/>
      <c r="D91" s="57" t="s">
        <v>1813</v>
      </c>
      <c r="E91" s="58"/>
      <c r="F91" s="64"/>
      <c r="G91" s="101"/>
      <c r="H91" s="99" t="str">
        <f t="shared" si="1"/>
        <v/>
      </c>
      <c r="I91" s="60"/>
      <c r="J91" s="66"/>
    </row>
    <row r="92" spans="1:10" x14ac:dyDescent="0.2">
      <c r="A92" s="55">
        <v>452</v>
      </c>
      <c r="B92" s="67" t="s">
        <v>1814</v>
      </c>
      <c r="C92" s="59"/>
      <c r="D92" s="57" t="s">
        <v>1815</v>
      </c>
      <c r="E92" s="58" t="s">
        <v>1703</v>
      </c>
      <c r="F92" s="64">
        <v>8</v>
      </c>
      <c r="G92" s="101">
        <v>94.59</v>
      </c>
      <c r="H92" s="99">
        <f t="shared" si="1"/>
        <v>756.72</v>
      </c>
      <c r="I92" s="60" t="s">
        <v>292</v>
      </c>
      <c r="J92" s="66"/>
    </row>
    <row r="93" spans="1:10" x14ac:dyDescent="0.2">
      <c r="A93" s="55" t="str">
        <f t="shared" ca="1" si="2"/>
        <v/>
      </c>
      <c r="B93" s="67" t="s">
        <v>1816</v>
      </c>
      <c r="C93" s="59"/>
      <c r="D93" s="57" t="s">
        <v>1817</v>
      </c>
      <c r="E93" s="58"/>
      <c r="F93" s="64"/>
      <c r="G93" s="101"/>
      <c r="H93" s="99" t="str">
        <f t="shared" si="1"/>
        <v/>
      </c>
      <c r="I93" s="60"/>
      <c r="J93" s="66"/>
    </row>
    <row r="94" spans="1:10" x14ac:dyDescent="0.2">
      <c r="A94" s="55">
        <v>453</v>
      </c>
      <c r="B94" s="67" t="s">
        <v>1818</v>
      </c>
      <c r="C94" s="59"/>
      <c r="D94" s="57" t="s">
        <v>1819</v>
      </c>
      <c r="E94" s="58" t="s">
        <v>1703</v>
      </c>
      <c r="F94" s="64">
        <v>80</v>
      </c>
      <c r="G94" s="101">
        <v>4.03</v>
      </c>
      <c r="H94" s="99">
        <f t="shared" si="1"/>
        <v>322.39999999999998</v>
      </c>
      <c r="I94" s="60" t="s">
        <v>292</v>
      </c>
      <c r="J94" s="66"/>
    </row>
    <row r="95" spans="1:10" x14ac:dyDescent="0.2">
      <c r="A95" s="55" t="str">
        <f t="shared" ca="1" si="2"/>
        <v/>
      </c>
      <c r="B95" s="67" t="s">
        <v>1820</v>
      </c>
      <c r="C95" s="59"/>
      <c r="D95" s="57" t="s">
        <v>1821</v>
      </c>
      <c r="E95" s="68"/>
      <c r="F95" s="51"/>
      <c r="G95" s="99"/>
      <c r="H95" s="99" t="str">
        <f t="shared" si="1"/>
        <v/>
      </c>
      <c r="I95" s="60"/>
      <c r="J95" s="66"/>
    </row>
    <row r="96" spans="1:10" x14ac:dyDescent="0.2">
      <c r="A96" s="55" t="str">
        <f t="shared" ca="1" si="2"/>
        <v/>
      </c>
      <c r="B96" s="67" t="s">
        <v>1822</v>
      </c>
      <c r="C96" s="59"/>
      <c r="D96" s="57" t="s">
        <v>1823</v>
      </c>
      <c r="E96" s="68"/>
      <c r="F96" s="51"/>
      <c r="G96" s="99"/>
      <c r="H96" s="99" t="str">
        <f t="shared" si="1"/>
        <v/>
      </c>
      <c r="I96" s="60"/>
      <c r="J96" s="66"/>
    </row>
    <row r="97" spans="1:10" x14ac:dyDescent="0.2">
      <c r="A97" s="55" t="str">
        <f t="shared" ca="1" si="2"/>
        <v/>
      </c>
      <c r="B97" s="67" t="s">
        <v>1824</v>
      </c>
      <c r="C97" s="59"/>
      <c r="D97" s="57" t="s">
        <v>1825</v>
      </c>
      <c r="E97" s="58"/>
      <c r="F97" s="64"/>
      <c r="G97" s="101"/>
      <c r="H97" s="99" t="str">
        <f t="shared" si="1"/>
        <v/>
      </c>
      <c r="I97" s="60"/>
      <c r="J97" s="66"/>
    </row>
    <row r="98" spans="1:10" x14ac:dyDescent="0.2">
      <c r="A98" s="55">
        <v>454</v>
      </c>
      <c r="B98" s="67" t="s">
        <v>1826</v>
      </c>
      <c r="C98" s="59"/>
      <c r="D98" s="57" t="s">
        <v>1827</v>
      </c>
      <c r="E98" s="58" t="s">
        <v>404</v>
      </c>
      <c r="F98" s="64">
        <v>400</v>
      </c>
      <c r="G98" s="101">
        <v>0.38</v>
      </c>
      <c r="H98" s="99">
        <f t="shared" si="1"/>
        <v>152</v>
      </c>
      <c r="I98" s="60" t="s">
        <v>292</v>
      </c>
      <c r="J98" s="66"/>
    </row>
    <row r="99" spans="1:10" x14ac:dyDescent="0.2">
      <c r="A99" s="55">
        <v>455</v>
      </c>
      <c r="B99" s="67" t="s">
        <v>1828</v>
      </c>
      <c r="C99" s="59"/>
      <c r="D99" s="57" t="s">
        <v>1829</v>
      </c>
      <c r="E99" s="58" t="s">
        <v>429</v>
      </c>
      <c r="F99" s="64">
        <v>80</v>
      </c>
      <c r="G99" s="101">
        <v>4.13</v>
      </c>
      <c r="H99" s="99">
        <f t="shared" si="1"/>
        <v>330.4</v>
      </c>
      <c r="I99" s="60" t="s">
        <v>292</v>
      </c>
      <c r="J99" s="66"/>
    </row>
    <row r="100" spans="1:10" ht="24" x14ac:dyDescent="0.2">
      <c r="A100" s="110"/>
      <c r="B100" s="109" t="s">
        <v>1849</v>
      </c>
      <c r="C100" s="111"/>
      <c r="D100" s="106" t="s">
        <v>1850</v>
      </c>
      <c r="E100" s="68"/>
      <c r="F100" s="51"/>
      <c r="G100" s="99"/>
      <c r="H100" s="112"/>
      <c r="I100" s="113"/>
      <c r="J100" s="66"/>
    </row>
    <row r="101" spans="1:10" ht="24" x14ac:dyDescent="0.2">
      <c r="A101" s="110"/>
      <c r="B101" s="109" t="s">
        <v>1851</v>
      </c>
      <c r="C101" s="111"/>
      <c r="D101" s="106" t="s">
        <v>1850</v>
      </c>
      <c r="E101" s="68"/>
      <c r="F101" s="51"/>
      <c r="G101" s="99"/>
      <c r="H101" s="112"/>
      <c r="I101" s="113"/>
      <c r="J101" s="66"/>
    </row>
    <row r="102" spans="1:10" x14ac:dyDescent="0.2">
      <c r="A102" s="55">
        <f t="shared" ref="A102:A109" ca="1" si="3">+IF(NOT(ISBLANK(INDIRECT("e"&amp;ROW()))),MAX(INDIRECT("a$14:A"&amp;ROW()-1))+1,"")</f>
        <v>456</v>
      </c>
      <c r="B102" s="109" t="s">
        <v>1839</v>
      </c>
      <c r="C102" s="105" t="s">
        <v>243</v>
      </c>
      <c r="D102" s="106" t="s">
        <v>1833</v>
      </c>
      <c r="E102" s="107" t="s">
        <v>1695</v>
      </c>
      <c r="F102" s="108">
        <v>180</v>
      </c>
      <c r="G102" s="101">
        <v>31.4</v>
      </c>
      <c r="H102" s="99">
        <f t="shared" si="1"/>
        <v>5652</v>
      </c>
      <c r="I102" s="60" t="s">
        <v>292</v>
      </c>
    </row>
    <row r="103" spans="1:10" x14ac:dyDescent="0.2">
      <c r="A103" s="55"/>
      <c r="B103" s="109" t="s">
        <v>1840</v>
      </c>
      <c r="C103" s="105" t="s">
        <v>243</v>
      </c>
      <c r="D103" s="106" t="s">
        <v>1834</v>
      </c>
      <c r="E103" s="107"/>
      <c r="F103" s="108"/>
      <c r="G103" s="108"/>
      <c r="H103" s="99" t="str">
        <f t="shared" si="1"/>
        <v/>
      </c>
      <c r="I103" s="60"/>
    </row>
    <row r="104" spans="1:10" x14ac:dyDescent="0.2">
      <c r="A104" s="55">
        <f t="shared" ca="1" si="3"/>
        <v>457</v>
      </c>
      <c r="B104" s="109" t="s">
        <v>1841</v>
      </c>
      <c r="C104" s="105" t="s">
        <v>243</v>
      </c>
      <c r="D104" s="106" t="s">
        <v>1835</v>
      </c>
      <c r="E104" s="58" t="s">
        <v>407</v>
      </c>
      <c r="F104" s="108">
        <v>1</v>
      </c>
      <c r="G104" s="101">
        <v>307.89999999999998</v>
      </c>
      <c r="H104" s="99">
        <f t="shared" si="1"/>
        <v>307.89999999999998</v>
      </c>
      <c r="I104" s="60" t="s">
        <v>292</v>
      </c>
    </row>
    <row r="105" spans="1:10" x14ac:dyDescent="0.2">
      <c r="A105" s="55">
        <v>458</v>
      </c>
      <c r="B105" s="109" t="s">
        <v>1842</v>
      </c>
      <c r="C105" s="105" t="s">
        <v>243</v>
      </c>
      <c r="D105" s="106" t="s">
        <v>1836</v>
      </c>
      <c r="E105" s="58" t="s">
        <v>407</v>
      </c>
      <c r="F105" s="108">
        <v>150</v>
      </c>
      <c r="G105" s="101">
        <v>7.33</v>
      </c>
      <c r="H105" s="99">
        <f t="shared" si="1"/>
        <v>1099.5</v>
      </c>
      <c r="I105" s="60" t="s">
        <v>292</v>
      </c>
    </row>
    <row r="106" spans="1:10" x14ac:dyDescent="0.2">
      <c r="A106" s="55"/>
      <c r="B106" s="109" t="s">
        <v>1843</v>
      </c>
      <c r="C106" s="105" t="s">
        <v>243</v>
      </c>
      <c r="D106" s="106" t="s">
        <v>1707</v>
      </c>
      <c r="E106" s="107"/>
      <c r="F106" s="108"/>
      <c r="G106" s="108"/>
      <c r="H106" s="99" t="str">
        <f t="shared" si="1"/>
        <v/>
      </c>
      <c r="I106" s="60"/>
    </row>
    <row r="107" spans="1:10" x14ac:dyDescent="0.2">
      <c r="A107" s="55">
        <f t="shared" ca="1" si="3"/>
        <v>459</v>
      </c>
      <c r="B107" s="109" t="s">
        <v>1844</v>
      </c>
      <c r="C107" s="105" t="s">
        <v>243</v>
      </c>
      <c r="D107" s="106" t="s">
        <v>1709</v>
      </c>
      <c r="E107" s="58" t="s">
        <v>407</v>
      </c>
      <c r="F107" s="108">
        <v>1</v>
      </c>
      <c r="G107" s="101">
        <v>325.60000000000002</v>
      </c>
      <c r="H107" s="99">
        <f t="shared" si="1"/>
        <v>325.60000000000002</v>
      </c>
      <c r="I107" s="60" t="s">
        <v>292</v>
      </c>
    </row>
    <row r="108" spans="1:10" x14ac:dyDescent="0.2">
      <c r="A108" s="110">
        <v>460</v>
      </c>
      <c r="B108" s="109" t="s">
        <v>1852</v>
      </c>
      <c r="C108" s="105" t="s">
        <v>243</v>
      </c>
      <c r="D108" s="106" t="s">
        <v>1853</v>
      </c>
      <c r="E108" s="58" t="s">
        <v>407</v>
      </c>
      <c r="F108" s="108">
        <v>5</v>
      </c>
      <c r="G108" s="114">
        <v>143</v>
      </c>
      <c r="H108" s="99">
        <f t="shared" si="1"/>
        <v>715</v>
      </c>
      <c r="I108" s="60" t="s">
        <v>292</v>
      </c>
    </row>
    <row r="109" spans="1:10" x14ac:dyDescent="0.2">
      <c r="A109" s="55">
        <f t="shared" ca="1" si="3"/>
        <v>461</v>
      </c>
      <c r="B109" s="109" t="s">
        <v>1845</v>
      </c>
      <c r="C109" s="105" t="s">
        <v>243</v>
      </c>
      <c r="D109" s="106" t="s">
        <v>1720</v>
      </c>
      <c r="E109" s="58" t="s">
        <v>407</v>
      </c>
      <c r="F109" s="108">
        <v>60</v>
      </c>
      <c r="G109" s="101">
        <v>0.51</v>
      </c>
      <c r="H109" s="99">
        <f t="shared" si="1"/>
        <v>30.6</v>
      </c>
      <c r="I109" s="60" t="s">
        <v>292</v>
      </c>
    </row>
    <row r="110" spans="1:10" x14ac:dyDescent="0.2">
      <c r="A110" s="110">
        <v>462</v>
      </c>
      <c r="B110" s="109" t="s">
        <v>1846</v>
      </c>
      <c r="C110" s="105" t="s">
        <v>243</v>
      </c>
      <c r="D110" s="106" t="s">
        <v>1724</v>
      </c>
      <c r="E110" s="58" t="s">
        <v>407</v>
      </c>
      <c r="F110" s="108">
        <v>60</v>
      </c>
      <c r="G110" s="101">
        <v>0.46</v>
      </c>
      <c r="H110" s="99">
        <f t="shared" si="1"/>
        <v>27.6</v>
      </c>
      <c r="I110" s="60" t="s">
        <v>292</v>
      </c>
    </row>
    <row r="111" spans="1:10" x14ac:dyDescent="0.2">
      <c r="A111" s="55">
        <v>463</v>
      </c>
      <c r="B111" s="109" t="s">
        <v>1847</v>
      </c>
      <c r="C111" s="105" t="s">
        <v>243</v>
      </c>
      <c r="D111" s="106" t="s">
        <v>1728</v>
      </c>
      <c r="E111" s="58" t="s">
        <v>407</v>
      </c>
      <c r="F111" s="108">
        <v>60</v>
      </c>
      <c r="G111" s="101">
        <v>0.46</v>
      </c>
      <c r="H111" s="99">
        <f t="shared" si="1"/>
        <v>27.6</v>
      </c>
      <c r="I111" s="60" t="s">
        <v>292</v>
      </c>
    </row>
    <row r="112" spans="1:10" x14ac:dyDescent="0.2">
      <c r="A112" s="110">
        <v>464</v>
      </c>
      <c r="B112" s="109" t="s">
        <v>1848</v>
      </c>
      <c r="C112" s="105" t="s">
        <v>243</v>
      </c>
      <c r="D112" s="106" t="s">
        <v>1837</v>
      </c>
      <c r="E112" s="107" t="s">
        <v>1838</v>
      </c>
      <c r="F112" s="108">
        <v>90</v>
      </c>
      <c r="G112" s="101">
        <v>17</v>
      </c>
      <c r="H112" s="99">
        <f t="shared" si="1"/>
        <v>1530</v>
      </c>
      <c r="I112" s="60" t="s">
        <v>292</v>
      </c>
    </row>
    <row r="115" spans="6:6" x14ac:dyDescent="0.2">
      <c r="F115" s="102"/>
    </row>
    <row r="116" spans="6:6" x14ac:dyDescent="0.2">
      <c r="F116" s="102"/>
    </row>
    <row r="117" spans="6:6" x14ac:dyDescent="0.2">
      <c r="F117" s="102"/>
    </row>
    <row r="118" spans="6:6" x14ac:dyDescent="0.2">
      <c r="F118" s="102"/>
    </row>
    <row r="119" spans="6:6" x14ac:dyDescent="0.2">
      <c r="F119" s="102"/>
    </row>
  </sheetData>
  <sheetProtection password="F303" sheet="1" objects="1" scenarios="1" selectLockedCells="1"/>
  <mergeCells count="2">
    <mergeCell ref="A1:I1"/>
    <mergeCell ref="D7:G7"/>
  </mergeCells>
  <conditionalFormatting sqref="B24:C101 E24:E101">
    <cfRule type="cellIs" dxfId="19" priority="26" stopIfTrue="1" operator="notEqual">
      <formula>""</formula>
    </cfRule>
  </conditionalFormatting>
  <conditionalFormatting sqref="B15:E15 B16:C23 E16:E23 D16:D101">
    <cfRule type="cellIs" dxfId="18" priority="25" stopIfTrue="1" operator="notEqual">
      <formula>""</formula>
    </cfRule>
  </conditionalFormatting>
  <conditionalFormatting sqref="F15:G101">
    <cfRule type="cellIs" dxfId="17" priority="20" stopIfTrue="1" operator="notEqual">
      <formula>""</formula>
    </cfRule>
  </conditionalFormatting>
  <conditionalFormatting sqref="H7">
    <cfRule type="cellIs" dxfId="16" priority="101" stopIfTrue="1" operator="equal">
      <formula>0</formula>
    </cfRule>
    <cfRule type="cellIs" dxfId="15" priority="102" stopIfTrue="1" operator="lessThan">
      <formula>#REF!</formula>
    </cfRule>
    <cfRule type="cellIs" dxfId="14" priority="103" stopIfTrue="1" operator="greaterThanOrEqual">
      <formula>#REF!</formula>
    </cfRule>
  </conditionalFormatting>
  <conditionalFormatting sqref="I28:I32 I34:I37 I39:I43 I24:I26 I45:I112">
    <cfRule type="cellIs" dxfId="13" priority="16" stopIfTrue="1" operator="notEqual">
      <formula>""</formula>
    </cfRule>
  </conditionalFormatting>
  <conditionalFormatting sqref="I15:I23">
    <cfRule type="cellIs" dxfId="12" priority="15" stopIfTrue="1" operator="notEqual">
      <formula>""</formula>
    </cfRule>
  </conditionalFormatting>
  <conditionalFormatting sqref="I38">
    <cfRule type="cellIs" dxfId="11" priority="14" stopIfTrue="1" operator="notEqual">
      <formula>""</formula>
    </cfRule>
  </conditionalFormatting>
  <conditionalFormatting sqref="I44">
    <cfRule type="cellIs" dxfId="10" priority="13" stopIfTrue="1" operator="notEqual">
      <formula>""</formula>
    </cfRule>
  </conditionalFormatting>
  <conditionalFormatting sqref="G107:G112">
    <cfRule type="cellIs" dxfId="9" priority="3" stopIfTrue="1" operator="notEqual">
      <formula>""</formula>
    </cfRule>
  </conditionalFormatting>
  <conditionalFormatting sqref="B102:C112 E102:E112">
    <cfRule type="cellIs" dxfId="8" priority="12" stopIfTrue="1" operator="notEqual">
      <formula>""</formula>
    </cfRule>
  </conditionalFormatting>
  <conditionalFormatting sqref="D102:D112">
    <cfRule type="cellIs" dxfId="7" priority="11" stopIfTrue="1" operator="notEqual">
      <formula>""</formula>
    </cfRule>
  </conditionalFormatting>
  <conditionalFormatting sqref="F102:G112">
    <cfRule type="cellIs" dxfId="6" priority="10" stopIfTrue="1" operator="notEqual">
      <formula>""</formula>
    </cfRule>
  </conditionalFormatting>
  <conditionalFormatting sqref="E104:E105">
    <cfRule type="cellIs" dxfId="5" priority="9" stopIfTrue="1" operator="notEqual">
      <formula>""</formula>
    </cfRule>
  </conditionalFormatting>
  <conditionalFormatting sqref="E107:E111">
    <cfRule type="cellIs" dxfId="4" priority="8" stopIfTrue="1" operator="notEqual">
      <formula>""</formula>
    </cfRule>
  </conditionalFormatting>
  <conditionalFormatting sqref="G104:G105">
    <cfRule type="cellIs" dxfId="3" priority="4" stopIfTrue="1" operator="notEqual">
      <formula>""</formula>
    </cfRule>
  </conditionalFormatting>
  <conditionalFormatting sqref="G102">
    <cfRule type="cellIs" dxfId="2" priority="5" stopIfTrue="1" operator="notEqual">
      <formula>""</formula>
    </cfRule>
  </conditionalFormatting>
  <conditionalFormatting sqref="B100:C101">
    <cfRule type="cellIs" dxfId="1" priority="2" stopIfTrue="1" operator="notEqual">
      <formula>""</formula>
    </cfRule>
  </conditionalFormatting>
  <conditionalFormatting sqref="D100:D101">
    <cfRule type="cellIs" dxfId="0" priority="1" stopIfTrue="1" operator="notEqual">
      <formula>""</formula>
    </cfRule>
  </conditionalFormatting>
  <dataValidations count="1">
    <dataValidation type="custom" allowBlank="1" showInputMessage="1" showErrorMessage="1" errorTitle="Attenzione!" error="Importo con solo 2 (due) posizioni decimali!!!" sqref="F15:G63080" xr:uid="{00000000-0002-0000-0300-000000000000}">
      <formula1>F15=ROUND(F15,2)</formula1>
    </dataValidation>
  </dataValidations>
  <pageMargins left="0.7" right="0.7" top="0.78740157499999996" bottom="0.78740157499999996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G118"/>
  <sheetViews>
    <sheetView topLeftCell="A2" workbookViewId="0">
      <selection activeCell="E26" sqref="E26"/>
    </sheetView>
  </sheetViews>
  <sheetFormatPr defaultColWidth="9.140625" defaultRowHeight="12.75" x14ac:dyDescent="0.2"/>
  <cols>
    <col min="1" max="1" width="21.7109375" style="27" customWidth="1"/>
    <col min="2" max="2" width="23.42578125" style="27" customWidth="1"/>
    <col min="3" max="5" width="11.42578125" style="27" customWidth="1"/>
    <col min="6" max="6" width="45.28515625" style="27" bestFit="1" customWidth="1"/>
    <col min="7" max="7" width="49.28515625" style="27" bestFit="1" customWidth="1"/>
    <col min="8" max="16384" width="9.140625" style="27"/>
  </cols>
  <sheetData>
    <row r="1" spans="1:7" ht="15.75" x14ac:dyDescent="0.2">
      <c r="A1" s="29" t="s">
        <v>209</v>
      </c>
      <c r="B1" s="29" t="s">
        <v>0</v>
      </c>
    </row>
    <row r="2" spans="1:7" ht="15.75" x14ac:dyDescent="0.2">
      <c r="A2" s="30"/>
      <c r="B2" s="30"/>
    </row>
    <row r="3" spans="1:7" x14ac:dyDescent="0.2">
      <c r="A3" s="31" t="s">
        <v>7</v>
      </c>
      <c r="B3" s="31" t="s">
        <v>2</v>
      </c>
    </row>
    <row r="4" spans="1:7" x14ac:dyDescent="0.2">
      <c r="A4" s="32" t="s">
        <v>15</v>
      </c>
      <c r="B4" s="32" t="s">
        <v>5</v>
      </c>
    </row>
    <row r="5" spans="1:7" ht="15" x14ac:dyDescent="0.25">
      <c r="A5" s="32" t="s">
        <v>12</v>
      </c>
      <c r="B5" s="32" t="s">
        <v>8</v>
      </c>
      <c r="F5" s="28" t="s">
        <v>3</v>
      </c>
      <c r="G5" s="27" t="s">
        <v>23</v>
      </c>
    </row>
    <row r="6" spans="1:7" ht="15" x14ac:dyDescent="0.25">
      <c r="A6" s="32" t="s">
        <v>210</v>
      </c>
      <c r="B6" s="32" t="s">
        <v>211</v>
      </c>
      <c r="F6" s="28" t="s">
        <v>6</v>
      </c>
      <c r="G6" s="27" t="s">
        <v>26</v>
      </c>
    </row>
    <row r="7" spans="1:7" ht="15" x14ac:dyDescent="0.25">
      <c r="A7" s="32" t="s">
        <v>56</v>
      </c>
      <c r="B7" s="32" t="s">
        <v>13</v>
      </c>
      <c r="F7" s="28" t="s">
        <v>9</v>
      </c>
      <c r="G7" s="27" t="s">
        <v>29</v>
      </c>
    </row>
    <row r="8" spans="1:7" ht="15" x14ac:dyDescent="0.25">
      <c r="A8" s="32" t="s">
        <v>1</v>
      </c>
      <c r="B8" s="32" t="s">
        <v>16</v>
      </c>
      <c r="F8" s="28" t="s">
        <v>11</v>
      </c>
      <c r="G8" s="27" t="s">
        <v>32</v>
      </c>
    </row>
    <row r="9" spans="1:7" ht="15" x14ac:dyDescent="0.25">
      <c r="A9" s="32" t="s">
        <v>19</v>
      </c>
      <c r="B9" s="32" t="s">
        <v>18</v>
      </c>
      <c r="F9" s="28" t="s">
        <v>14</v>
      </c>
      <c r="G9" s="27" t="s">
        <v>35</v>
      </c>
    </row>
    <row r="10" spans="1:7" x14ac:dyDescent="0.2">
      <c r="A10" s="32" t="s">
        <v>21</v>
      </c>
      <c r="B10" s="32" t="s">
        <v>20</v>
      </c>
    </row>
    <row r="11" spans="1:7" x14ac:dyDescent="0.2">
      <c r="A11" s="32" t="s">
        <v>131</v>
      </c>
      <c r="B11" s="32" t="s">
        <v>22</v>
      </c>
    </row>
    <row r="12" spans="1:7" x14ac:dyDescent="0.2">
      <c r="A12" s="32" t="s">
        <v>27</v>
      </c>
      <c r="B12" s="32" t="s">
        <v>25</v>
      </c>
    </row>
    <row r="13" spans="1:7" x14ac:dyDescent="0.2">
      <c r="A13" s="32" t="s">
        <v>30</v>
      </c>
      <c r="B13" s="32" t="s">
        <v>28</v>
      </c>
    </row>
    <row r="14" spans="1:7" x14ac:dyDescent="0.2">
      <c r="A14" s="32" t="s">
        <v>24</v>
      </c>
      <c r="B14" s="32" t="s">
        <v>31</v>
      </c>
    </row>
    <row r="15" spans="1:7" x14ac:dyDescent="0.2">
      <c r="A15" s="32" t="s">
        <v>33</v>
      </c>
      <c r="B15" s="32" t="s">
        <v>34</v>
      </c>
    </row>
    <row r="16" spans="1:7" x14ac:dyDescent="0.2">
      <c r="A16" s="32" t="s">
        <v>72</v>
      </c>
      <c r="B16" s="32" t="s">
        <v>37</v>
      </c>
    </row>
    <row r="17" spans="1:2" x14ac:dyDescent="0.2">
      <c r="A17" s="32" t="s">
        <v>212</v>
      </c>
      <c r="B17" s="32" t="s">
        <v>213</v>
      </c>
    </row>
    <row r="18" spans="1:2" x14ac:dyDescent="0.2">
      <c r="A18" s="32" t="s">
        <v>48</v>
      </c>
      <c r="B18" s="32" t="s">
        <v>39</v>
      </c>
    </row>
    <row r="19" spans="1:2" x14ac:dyDescent="0.2">
      <c r="A19" s="32" t="s">
        <v>148</v>
      </c>
      <c r="B19" s="32" t="s">
        <v>40</v>
      </c>
    </row>
    <row r="20" spans="1:2" x14ac:dyDescent="0.2">
      <c r="A20" s="32" t="s">
        <v>65</v>
      </c>
      <c r="B20" s="32" t="s">
        <v>42</v>
      </c>
    </row>
    <row r="21" spans="1:2" x14ac:dyDescent="0.2">
      <c r="A21" s="32" t="s">
        <v>67</v>
      </c>
      <c r="B21" s="32" t="s">
        <v>43</v>
      </c>
    </row>
    <row r="22" spans="1:2" x14ac:dyDescent="0.2">
      <c r="A22" s="32" t="s">
        <v>184</v>
      </c>
      <c r="B22" s="32" t="s">
        <v>45</v>
      </c>
    </row>
    <row r="23" spans="1:2" x14ac:dyDescent="0.2">
      <c r="A23" s="32" t="s">
        <v>68</v>
      </c>
      <c r="B23" s="32" t="s">
        <v>47</v>
      </c>
    </row>
    <row r="24" spans="1:2" x14ac:dyDescent="0.2">
      <c r="A24" s="32" t="s">
        <v>70</v>
      </c>
      <c r="B24" s="32" t="s">
        <v>49</v>
      </c>
    </row>
    <row r="25" spans="1:2" x14ac:dyDescent="0.2">
      <c r="A25" s="32" t="s">
        <v>63</v>
      </c>
      <c r="B25" s="32" t="s">
        <v>51</v>
      </c>
    </row>
    <row r="26" spans="1:2" x14ac:dyDescent="0.2">
      <c r="A26" s="32" t="s">
        <v>214</v>
      </c>
      <c r="B26" s="32" t="s">
        <v>215</v>
      </c>
    </row>
    <row r="27" spans="1:2" x14ac:dyDescent="0.2">
      <c r="A27" s="32" t="s">
        <v>216</v>
      </c>
      <c r="B27" s="32" t="s">
        <v>217</v>
      </c>
    </row>
    <row r="28" spans="1:2" x14ac:dyDescent="0.2">
      <c r="A28" s="32" t="s">
        <v>218</v>
      </c>
      <c r="B28" s="32" t="s">
        <v>54</v>
      </c>
    </row>
    <row r="29" spans="1:2" x14ac:dyDescent="0.2">
      <c r="A29" s="32" t="s">
        <v>219</v>
      </c>
      <c r="B29" s="32" t="s">
        <v>220</v>
      </c>
    </row>
    <row r="30" spans="1:2" x14ac:dyDescent="0.2">
      <c r="A30" s="32" t="s">
        <v>180</v>
      </c>
      <c r="B30" s="32" t="s">
        <v>57</v>
      </c>
    </row>
    <row r="31" spans="1:2" x14ac:dyDescent="0.2">
      <c r="A31" s="32" t="s">
        <v>112</v>
      </c>
      <c r="B31" s="32" t="s">
        <v>59</v>
      </c>
    </row>
    <row r="32" spans="1:2" x14ac:dyDescent="0.2">
      <c r="A32" s="32" t="s">
        <v>122</v>
      </c>
      <c r="B32" s="32" t="s">
        <v>61</v>
      </c>
    </row>
    <row r="33" spans="1:2" x14ac:dyDescent="0.2">
      <c r="A33" s="32" t="s">
        <v>196</v>
      </c>
      <c r="B33" s="32" t="s">
        <v>62</v>
      </c>
    </row>
    <row r="34" spans="1:2" x14ac:dyDescent="0.2">
      <c r="A34" s="32" t="s">
        <v>46</v>
      </c>
      <c r="B34" s="32" t="s">
        <v>64</v>
      </c>
    </row>
    <row r="35" spans="1:2" x14ac:dyDescent="0.2">
      <c r="A35" s="32" t="s">
        <v>221</v>
      </c>
      <c r="B35" s="32" t="s">
        <v>66</v>
      </c>
    </row>
    <row r="36" spans="1:2" x14ac:dyDescent="0.2">
      <c r="A36" s="32" t="s">
        <v>50</v>
      </c>
      <c r="B36" s="32" t="s">
        <v>50</v>
      </c>
    </row>
    <row r="37" spans="1:2" x14ac:dyDescent="0.2">
      <c r="A37" s="32" t="s">
        <v>52</v>
      </c>
      <c r="B37" s="32" t="s">
        <v>69</v>
      </c>
    </row>
    <row r="38" spans="1:2" x14ac:dyDescent="0.2">
      <c r="A38" s="32" t="s">
        <v>53</v>
      </c>
      <c r="B38" s="32" t="s">
        <v>71</v>
      </c>
    </row>
    <row r="39" spans="1:2" x14ac:dyDescent="0.2">
      <c r="A39" s="32" t="s">
        <v>206</v>
      </c>
      <c r="B39" s="32" t="s">
        <v>73</v>
      </c>
    </row>
    <row r="40" spans="1:2" x14ac:dyDescent="0.2">
      <c r="A40" s="32" t="s">
        <v>81</v>
      </c>
      <c r="B40" s="32" t="s">
        <v>74</v>
      </c>
    </row>
    <row r="41" spans="1:2" x14ac:dyDescent="0.2">
      <c r="A41" s="32" t="s">
        <v>10</v>
      </c>
      <c r="B41" s="32" t="s">
        <v>75</v>
      </c>
    </row>
    <row r="42" spans="1:2" x14ac:dyDescent="0.2">
      <c r="A42" s="32" t="s">
        <v>78</v>
      </c>
      <c r="B42" s="32" t="s">
        <v>77</v>
      </c>
    </row>
    <row r="43" spans="1:2" x14ac:dyDescent="0.2">
      <c r="A43" s="32" t="s">
        <v>85</v>
      </c>
      <c r="B43" s="32" t="s">
        <v>79</v>
      </c>
    </row>
    <row r="44" spans="1:2" x14ac:dyDescent="0.2">
      <c r="A44" s="32" t="s">
        <v>80</v>
      </c>
      <c r="B44" s="32" t="s">
        <v>80</v>
      </c>
    </row>
    <row r="45" spans="1:2" x14ac:dyDescent="0.2">
      <c r="A45" s="32" t="s">
        <v>76</v>
      </c>
      <c r="B45" s="32" t="s">
        <v>82</v>
      </c>
    </row>
    <row r="46" spans="1:2" x14ac:dyDescent="0.2">
      <c r="A46" s="32" t="s">
        <v>83</v>
      </c>
      <c r="B46" s="32" t="s">
        <v>84</v>
      </c>
    </row>
    <row r="47" spans="1:2" x14ac:dyDescent="0.2">
      <c r="A47" s="32" t="s">
        <v>87</v>
      </c>
      <c r="B47" s="32" t="s">
        <v>86</v>
      </c>
    </row>
    <row r="48" spans="1:2" x14ac:dyDescent="0.2">
      <c r="A48" s="32" t="s">
        <v>222</v>
      </c>
      <c r="B48" s="32" t="s">
        <v>223</v>
      </c>
    </row>
    <row r="49" spans="1:2" x14ac:dyDescent="0.2">
      <c r="A49" s="32" t="s">
        <v>224</v>
      </c>
      <c r="B49" s="32" t="s">
        <v>88</v>
      </c>
    </row>
    <row r="50" spans="1:2" x14ac:dyDescent="0.2">
      <c r="A50" s="32" t="s">
        <v>41</v>
      </c>
      <c r="B50" s="32" t="s">
        <v>89</v>
      </c>
    </row>
    <row r="51" spans="1:2" x14ac:dyDescent="0.2">
      <c r="A51" s="32" t="s">
        <v>90</v>
      </c>
      <c r="B51" s="32" t="s">
        <v>91</v>
      </c>
    </row>
    <row r="52" spans="1:2" x14ac:dyDescent="0.2">
      <c r="A52" s="32" t="s">
        <v>92</v>
      </c>
      <c r="B52" s="32" t="s">
        <v>93</v>
      </c>
    </row>
    <row r="53" spans="1:2" x14ac:dyDescent="0.2">
      <c r="A53" s="32" t="s">
        <v>96</v>
      </c>
      <c r="B53" s="32" t="s">
        <v>95</v>
      </c>
    </row>
    <row r="54" spans="1:2" x14ac:dyDescent="0.2">
      <c r="A54" s="32" t="s">
        <v>94</v>
      </c>
      <c r="B54" s="32" t="s">
        <v>97</v>
      </c>
    </row>
    <row r="55" spans="1:2" x14ac:dyDescent="0.2">
      <c r="A55" s="32" t="s">
        <v>202</v>
      </c>
      <c r="B55" s="32" t="s">
        <v>99</v>
      </c>
    </row>
    <row r="56" spans="1:2" x14ac:dyDescent="0.2">
      <c r="A56" s="32" t="s">
        <v>98</v>
      </c>
      <c r="B56" s="32" t="s">
        <v>101</v>
      </c>
    </row>
    <row r="57" spans="1:2" x14ac:dyDescent="0.2">
      <c r="A57" s="32" t="s">
        <v>100</v>
      </c>
      <c r="B57" s="32" t="s">
        <v>103</v>
      </c>
    </row>
    <row r="58" spans="1:2" x14ac:dyDescent="0.2">
      <c r="A58" s="32" t="s">
        <v>106</v>
      </c>
      <c r="B58" s="32" t="s">
        <v>105</v>
      </c>
    </row>
    <row r="59" spans="1:2" x14ac:dyDescent="0.2">
      <c r="A59" s="32" t="s">
        <v>108</v>
      </c>
      <c r="B59" s="32" t="s">
        <v>107</v>
      </c>
    </row>
    <row r="60" spans="1:2" x14ac:dyDescent="0.2">
      <c r="A60" s="32" t="s">
        <v>110</v>
      </c>
      <c r="B60" s="32" t="s">
        <v>109</v>
      </c>
    </row>
    <row r="61" spans="1:2" x14ac:dyDescent="0.2">
      <c r="A61" s="32" t="s">
        <v>204</v>
      </c>
      <c r="B61" s="32" t="s">
        <v>111</v>
      </c>
    </row>
    <row r="62" spans="1:2" x14ac:dyDescent="0.2">
      <c r="A62" s="32" t="s">
        <v>38</v>
      </c>
      <c r="B62" s="32" t="s">
        <v>113</v>
      </c>
    </row>
    <row r="63" spans="1:2" x14ac:dyDescent="0.2">
      <c r="A63" s="32" t="s">
        <v>17</v>
      </c>
      <c r="B63" s="32" t="s">
        <v>115</v>
      </c>
    </row>
    <row r="64" spans="1:2" x14ac:dyDescent="0.2">
      <c r="A64" s="32" t="s">
        <v>165</v>
      </c>
      <c r="B64" s="32" t="s">
        <v>117</v>
      </c>
    </row>
    <row r="65" spans="1:2" x14ac:dyDescent="0.2">
      <c r="A65" s="32" t="s">
        <v>118</v>
      </c>
      <c r="B65" s="32" t="s">
        <v>119</v>
      </c>
    </row>
    <row r="66" spans="1:2" x14ac:dyDescent="0.2">
      <c r="A66" s="32" t="s">
        <v>120</v>
      </c>
      <c r="B66" s="32" t="s">
        <v>121</v>
      </c>
    </row>
    <row r="67" spans="1:2" x14ac:dyDescent="0.2">
      <c r="A67" s="32" t="s">
        <v>123</v>
      </c>
      <c r="B67" s="32" t="s">
        <v>123</v>
      </c>
    </row>
    <row r="68" spans="1:2" x14ac:dyDescent="0.2">
      <c r="A68" s="32" t="s">
        <v>200</v>
      </c>
      <c r="B68" s="32" t="s">
        <v>125</v>
      </c>
    </row>
    <row r="69" spans="1:2" x14ac:dyDescent="0.2">
      <c r="A69" s="32" t="s">
        <v>36</v>
      </c>
      <c r="B69" s="32" t="s">
        <v>127</v>
      </c>
    </row>
    <row r="70" spans="1:2" x14ac:dyDescent="0.2">
      <c r="A70" s="32" t="s">
        <v>129</v>
      </c>
      <c r="B70" s="32" t="s">
        <v>128</v>
      </c>
    </row>
    <row r="71" spans="1:2" x14ac:dyDescent="0.2">
      <c r="A71" s="32" t="s">
        <v>133</v>
      </c>
      <c r="B71" s="32" t="s">
        <v>130</v>
      </c>
    </row>
    <row r="72" spans="1:2" x14ac:dyDescent="0.2">
      <c r="A72" s="32" t="s">
        <v>135</v>
      </c>
      <c r="B72" s="32" t="s">
        <v>132</v>
      </c>
    </row>
    <row r="73" spans="1:2" x14ac:dyDescent="0.2">
      <c r="A73" s="32" t="s">
        <v>138</v>
      </c>
      <c r="B73" s="32" t="s">
        <v>134</v>
      </c>
    </row>
    <row r="74" spans="1:2" x14ac:dyDescent="0.2">
      <c r="A74" s="32" t="s">
        <v>136</v>
      </c>
      <c r="B74" s="32" t="s">
        <v>225</v>
      </c>
    </row>
    <row r="75" spans="1:2" x14ac:dyDescent="0.2">
      <c r="A75" s="32" t="s">
        <v>142</v>
      </c>
      <c r="B75" s="32" t="s">
        <v>137</v>
      </c>
    </row>
    <row r="76" spans="1:2" x14ac:dyDescent="0.2">
      <c r="A76" s="32" t="s">
        <v>140</v>
      </c>
      <c r="B76" s="32" t="s">
        <v>139</v>
      </c>
    </row>
    <row r="77" spans="1:2" x14ac:dyDescent="0.2">
      <c r="A77" s="32" t="s">
        <v>102</v>
      </c>
      <c r="B77" s="32" t="s">
        <v>141</v>
      </c>
    </row>
    <row r="78" spans="1:2" x14ac:dyDescent="0.2">
      <c r="A78" s="32" t="s">
        <v>144</v>
      </c>
      <c r="B78" s="32" t="s">
        <v>143</v>
      </c>
    </row>
    <row r="79" spans="1:2" x14ac:dyDescent="0.2">
      <c r="A79" s="32" t="s">
        <v>155</v>
      </c>
      <c r="B79" s="32" t="s">
        <v>226</v>
      </c>
    </row>
    <row r="80" spans="1:2" x14ac:dyDescent="0.2">
      <c r="A80" s="32" t="s">
        <v>157</v>
      </c>
      <c r="B80" s="32" t="s">
        <v>227</v>
      </c>
    </row>
    <row r="81" spans="1:2" x14ac:dyDescent="0.2">
      <c r="A81" s="32" t="s">
        <v>159</v>
      </c>
      <c r="B81" s="32" t="s">
        <v>228</v>
      </c>
    </row>
    <row r="82" spans="1:2" x14ac:dyDescent="0.2">
      <c r="A82" s="32" t="s">
        <v>162</v>
      </c>
      <c r="B82" s="32" t="s">
        <v>229</v>
      </c>
    </row>
    <row r="83" spans="1:2" x14ac:dyDescent="0.2">
      <c r="A83" s="32" t="s">
        <v>161</v>
      </c>
      <c r="B83" s="32" t="s">
        <v>230</v>
      </c>
    </row>
    <row r="84" spans="1:2" x14ac:dyDescent="0.2">
      <c r="A84" s="32" t="s">
        <v>164</v>
      </c>
      <c r="B84" s="32" t="s">
        <v>231</v>
      </c>
    </row>
    <row r="85" spans="1:2" x14ac:dyDescent="0.2">
      <c r="A85" s="32" t="s">
        <v>146</v>
      </c>
      <c r="B85" s="32" t="s">
        <v>145</v>
      </c>
    </row>
    <row r="86" spans="1:2" x14ac:dyDescent="0.2">
      <c r="A86" s="32" t="s">
        <v>58</v>
      </c>
      <c r="B86" s="32" t="s">
        <v>147</v>
      </c>
    </row>
    <row r="87" spans="1:2" x14ac:dyDescent="0.2">
      <c r="A87" s="32" t="s">
        <v>60</v>
      </c>
      <c r="B87" s="32" t="s">
        <v>232</v>
      </c>
    </row>
    <row r="88" spans="1:2" x14ac:dyDescent="0.2">
      <c r="A88" s="32" t="s">
        <v>149</v>
      </c>
      <c r="B88" s="32" t="s">
        <v>156</v>
      </c>
    </row>
    <row r="89" spans="1:2" x14ac:dyDescent="0.2">
      <c r="A89" s="32" t="s">
        <v>150</v>
      </c>
      <c r="B89" s="32" t="s">
        <v>158</v>
      </c>
    </row>
    <row r="90" spans="1:2" x14ac:dyDescent="0.2">
      <c r="A90" s="32" t="s">
        <v>104</v>
      </c>
      <c r="B90" s="32" t="s">
        <v>160</v>
      </c>
    </row>
    <row r="91" spans="1:2" x14ac:dyDescent="0.2">
      <c r="A91" s="32" t="s">
        <v>233</v>
      </c>
      <c r="B91" s="32" t="s">
        <v>234</v>
      </c>
    </row>
    <row r="92" spans="1:2" x14ac:dyDescent="0.2">
      <c r="A92" s="32" t="s">
        <v>235</v>
      </c>
      <c r="B92" s="32" t="s">
        <v>236</v>
      </c>
    </row>
    <row r="93" spans="1:2" x14ac:dyDescent="0.2">
      <c r="A93" s="32" t="s">
        <v>153</v>
      </c>
      <c r="B93" s="32" t="s">
        <v>163</v>
      </c>
    </row>
    <row r="94" spans="1:2" x14ac:dyDescent="0.2">
      <c r="A94" s="32" t="s">
        <v>154</v>
      </c>
      <c r="B94" s="32" t="s">
        <v>166</v>
      </c>
    </row>
    <row r="95" spans="1:2" x14ac:dyDescent="0.2">
      <c r="A95" s="32" t="s">
        <v>151</v>
      </c>
      <c r="B95" s="32" t="s">
        <v>168</v>
      </c>
    </row>
    <row r="96" spans="1:2" x14ac:dyDescent="0.2">
      <c r="A96" s="32" t="s">
        <v>152</v>
      </c>
      <c r="B96" s="32" t="s">
        <v>170</v>
      </c>
    </row>
    <row r="97" spans="1:2" x14ac:dyDescent="0.2">
      <c r="A97" s="32" t="s">
        <v>169</v>
      </c>
      <c r="B97" s="32" t="s">
        <v>172</v>
      </c>
    </row>
    <row r="98" spans="1:2" x14ac:dyDescent="0.2">
      <c r="A98" s="32" t="s">
        <v>173</v>
      </c>
      <c r="B98" s="32" t="s">
        <v>174</v>
      </c>
    </row>
    <row r="99" spans="1:2" x14ac:dyDescent="0.2">
      <c r="A99" s="32" t="s">
        <v>175</v>
      </c>
      <c r="B99" s="32" t="s">
        <v>176</v>
      </c>
    </row>
    <row r="100" spans="1:2" x14ac:dyDescent="0.2">
      <c r="A100" s="32" t="s">
        <v>237</v>
      </c>
      <c r="B100" s="32" t="s">
        <v>238</v>
      </c>
    </row>
    <row r="101" spans="1:2" x14ac:dyDescent="0.2">
      <c r="A101" s="32" t="s">
        <v>178</v>
      </c>
      <c r="B101" s="32" t="s">
        <v>179</v>
      </c>
    </row>
    <row r="102" spans="1:2" x14ac:dyDescent="0.2">
      <c r="A102" s="32" t="s">
        <v>177</v>
      </c>
      <c r="B102" s="32" t="s">
        <v>181</v>
      </c>
    </row>
    <row r="103" spans="1:2" x14ac:dyDescent="0.2">
      <c r="A103" s="32" t="s">
        <v>239</v>
      </c>
      <c r="B103" s="32" t="s">
        <v>182</v>
      </c>
    </row>
    <row r="104" spans="1:2" x14ac:dyDescent="0.2">
      <c r="A104" s="32" t="s">
        <v>183</v>
      </c>
      <c r="B104" s="32" t="s">
        <v>240</v>
      </c>
    </row>
    <row r="105" spans="1:2" x14ac:dyDescent="0.2">
      <c r="A105" s="32" t="s">
        <v>171</v>
      </c>
      <c r="B105" s="32" t="s">
        <v>185</v>
      </c>
    </row>
    <row r="106" spans="1:2" x14ac:dyDescent="0.2">
      <c r="A106" s="32" t="s">
        <v>186</v>
      </c>
      <c r="B106" s="32" t="s">
        <v>187</v>
      </c>
    </row>
    <row r="107" spans="1:2" x14ac:dyDescent="0.2">
      <c r="A107" s="32" t="s">
        <v>124</v>
      </c>
      <c r="B107" s="32" t="s">
        <v>188</v>
      </c>
    </row>
    <row r="108" spans="1:2" x14ac:dyDescent="0.2">
      <c r="A108" s="32" t="s">
        <v>126</v>
      </c>
      <c r="B108" s="32" t="s">
        <v>190</v>
      </c>
    </row>
    <row r="109" spans="1:2" x14ac:dyDescent="0.2">
      <c r="A109" s="32" t="s">
        <v>116</v>
      </c>
      <c r="B109" s="32" t="s">
        <v>192</v>
      </c>
    </row>
    <row r="110" spans="1:2" x14ac:dyDescent="0.2">
      <c r="A110" s="32" t="s">
        <v>4</v>
      </c>
      <c r="B110" s="32" t="s">
        <v>193</v>
      </c>
    </row>
    <row r="111" spans="1:2" x14ac:dyDescent="0.2">
      <c r="A111" s="32" t="s">
        <v>55</v>
      </c>
      <c r="B111" s="32" t="s">
        <v>195</v>
      </c>
    </row>
    <row r="112" spans="1:2" x14ac:dyDescent="0.2">
      <c r="A112" s="32" t="s">
        <v>194</v>
      </c>
      <c r="B112" s="32" t="s">
        <v>197</v>
      </c>
    </row>
    <row r="113" spans="1:2" x14ac:dyDescent="0.2">
      <c r="A113" s="32" t="s">
        <v>189</v>
      </c>
      <c r="B113" s="32" t="s">
        <v>199</v>
      </c>
    </row>
    <row r="114" spans="1:2" x14ac:dyDescent="0.2">
      <c r="A114" s="32" t="s">
        <v>44</v>
      </c>
      <c r="B114" s="32" t="s">
        <v>201</v>
      </c>
    </row>
    <row r="115" spans="1:2" x14ac:dyDescent="0.2">
      <c r="A115" s="32" t="s">
        <v>198</v>
      </c>
      <c r="B115" s="32" t="s">
        <v>203</v>
      </c>
    </row>
    <row r="116" spans="1:2" x14ac:dyDescent="0.2">
      <c r="A116" s="32" t="s">
        <v>114</v>
      </c>
      <c r="B116" s="32" t="s">
        <v>205</v>
      </c>
    </row>
    <row r="117" spans="1:2" x14ac:dyDescent="0.2">
      <c r="A117" s="32" t="s">
        <v>191</v>
      </c>
      <c r="B117" s="32" t="s">
        <v>207</v>
      </c>
    </row>
    <row r="118" spans="1:2" x14ac:dyDescent="0.2">
      <c r="A118" s="32" t="s">
        <v>167</v>
      </c>
      <c r="B118" s="32" t="s">
        <v>208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3</vt:i4>
      </vt:variant>
    </vt:vector>
  </HeadingPairs>
  <TitlesOfParts>
    <vt:vector size="8" baseType="lpstr">
      <vt:lpstr>OFFERTA</vt:lpstr>
      <vt:lpstr>A Misura</vt:lpstr>
      <vt:lpstr>A Corpo</vt:lpstr>
      <vt:lpstr>Oneri sicurezza</vt:lpstr>
      <vt:lpstr>Comuni</vt:lpstr>
      <vt:lpstr>Comuni</vt:lpstr>
      <vt:lpstr>dislocazione</vt:lpstr>
      <vt:lpstr>Gemeinden</vt:lpstr>
    </vt:vector>
  </TitlesOfParts>
  <Company>prov.bz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Lanzinger, Hugo Alois</dc:creator>
  <cp:lastModifiedBy>Andrigo, Elisa</cp:lastModifiedBy>
  <cp:lastPrinted>2015-08-31T13:04:42Z</cp:lastPrinted>
  <dcterms:created xsi:type="dcterms:W3CDTF">2015-08-21T12:23:01Z</dcterms:created>
  <dcterms:modified xsi:type="dcterms:W3CDTF">2020-06-08T09:35:48Z</dcterms:modified>
</cp:coreProperties>
</file>